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ooks\Weather Observers Handbook Ed2\Online content\"/>
    </mc:Choice>
  </mc:AlternateContent>
  <xr:revisionPtr revIDLastSave="0" documentId="8_{4C5CAD6E-96CD-494C-B7EE-BA48EB37B643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Notes" sheetId="4" r:id="rId1"/>
    <sheet name="Metadata" sheetId="3" r:id="rId2"/>
    <sheet name="Data" sheetId="1" r:id="rId3"/>
    <sheet name="Output - monthly data" sheetId="5" r:id="rId4"/>
  </sheets>
  <calcPr calcId="191029"/>
  <pivotCaches>
    <pivotCache cacheId="138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6" i="1" l="1"/>
  <c r="N366" i="1"/>
  <c r="M366" i="1"/>
  <c r="O365" i="1"/>
  <c r="N365" i="1"/>
  <c r="M365" i="1"/>
  <c r="O364" i="1"/>
  <c r="N364" i="1"/>
  <c r="M364" i="1"/>
  <c r="O363" i="1"/>
  <c r="N363" i="1"/>
  <c r="M363" i="1"/>
  <c r="O362" i="1"/>
  <c r="N362" i="1"/>
  <c r="M362" i="1"/>
  <c r="O361" i="1"/>
  <c r="N361" i="1"/>
  <c r="M361" i="1"/>
  <c r="O360" i="1"/>
  <c r="N360" i="1"/>
  <c r="M360" i="1"/>
  <c r="O359" i="1"/>
  <c r="N359" i="1"/>
  <c r="M359" i="1"/>
  <c r="O358" i="1"/>
  <c r="N358" i="1"/>
  <c r="M358" i="1"/>
  <c r="O357" i="1"/>
  <c r="N357" i="1"/>
  <c r="M357" i="1"/>
  <c r="O356" i="1"/>
  <c r="N356" i="1"/>
  <c r="M356" i="1"/>
  <c r="O355" i="1"/>
  <c r="N355" i="1"/>
  <c r="M355" i="1"/>
  <c r="O354" i="1"/>
  <c r="N354" i="1"/>
  <c r="M354" i="1"/>
  <c r="O353" i="1"/>
  <c r="N353" i="1"/>
  <c r="M353" i="1"/>
  <c r="O352" i="1"/>
  <c r="N352" i="1"/>
  <c r="M352" i="1"/>
  <c r="O351" i="1"/>
  <c r="N351" i="1"/>
  <c r="M351" i="1"/>
  <c r="O350" i="1"/>
  <c r="N350" i="1"/>
  <c r="M350" i="1"/>
  <c r="O349" i="1"/>
  <c r="N349" i="1"/>
  <c r="M349" i="1"/>
  <c r="O348" i="1"/>
  <c r="N348" i="1"/>
  <c r="M348" i="1"/>
  <c r="O347" i="1"/>
  <c r="N347" i="1"/>
  <c r="M347" i="1"/>
  <c r="O346" i="1"/>
  <c r="N346" i="1"/>
  <c r="M346" i="1"/>
  <c r="O345" i="1"/>
  <c r="N345" i="1"/>
  <c r="M345" i="1"/>
  <c r="O344" i="1"/>
  <c r="N344" i="1"/>
  <c r="M344" i="1"/>
  <c r="O343" i="1"/>
  <c r="N343" i="1"/>
  <c r="M343" i="1"/>
  <c r="O342" i="1"/>
  <c r="N342" i="1"/>
  <c r="M342" i="1"/>
  <c r="O341" i="1"/>
  <c r="N341" i="1"/>
  <c r="M341" i="1"/>
  <c r="O340" i="1"/>
  <c r="N340" i="1"/>
  <c r="M340" i="1"/>
  <c r="O339" i="1"/>
  <c r="N339" i="1"/>
  <c r="M339" i="1"/>
  <c r="O338" i="1"/>
  <c r="N338" i="1"/>
  <c r="M338" i="1"/>
  <c r="O337" i="1"/>
  <c r="N337" i="1"/>
  <c r="M337" i="1"/>
  <c r="O336" i="1"/>
  <c r="N336" i="1"/>
  <c r="M336" i="1"/>
  <c r="O335" i="1"/>
  <c r="N335" i="1"/>
  <c r="M335" i="1"/>
  <c r="O334" i="1"/>
  <c r="N334" i="1"/>
  <c r="M334" i="1"/>
  <c r="O333" i="1"/>
  <c r="N333" i="1"/>
  <c r="M333" i="1"/>
  <c r="O332" i="1"/>
  <c r="N332" i="1"/>
  <c r="M332" i="1"/>
  <c r="O331" i="1"/>
  <c r="N331" i="1"/>
  <c r="M331" i="1"/>
  <c r="O330" i="1"/>
  <c r="N330" i="1"/>
  <c r="M330" i="1"/>
  <c r="O329" i="1"/>
  <c r="N329" i="1"/>
  <c r="M329" i="1"/>
  <c r="O328" i="1"/>
  <c r="N328" i="1"/>
  <c r="M328" i="1"/>
  <c r="O327" i="1"/>
  <c r="N327" i="1"/>
  <c r="M327" i="1"/>
  <c r="O326" i="1"/>
  <c r="N326" i="1"/>
  <c r="M326" i="1"/>
  <c r="O325" i="1"/>
  <c r="N325" i="1"/>
  <c r="M325" i="1"/>
  <c r="O324" i="1"/>
  <c r="N324" i="1"/>
  <c r="M324" i="1"/>
  <c r="O323" i="1"/>
  <c r="N323" i="1"/>
  <c r="M323" i="1"/>
  <c r="O322" i="1"/>
  <c r="N322" i="1"/>
  <c r="M322" i="1"/>
  <c r="O321" i="1"/>
  <c r="N321" i="1"/>
  <c r="M321" i="1"/>
  <c r="O320" i="1"/>
  <c r="N320" i="1"/>
  <c r="M320" i="1"/>
  <c r="O319" i="1"/>
  <c r="N319" i="1"/>
  <c r="M319" i="1"/>
  <c r="O318" i="1"/>
  <c r="N318" i="1"/>
  <c r="M318" i="1"/>
  <c r="O317" i="1"/>
  <c r="N317" i="1"/>
  <c r="M317" i="1"/>
  <c r="O316" i="1"/>
  <c r="N316" i="1"/>
  <c r="M316" i="1"/>
  <c r="O315" i="1"/>
  <c r="N315" i="1"/>
  <c r="M315" i="1"/>
  <c r="O314" i="1"/>
  <c r="N314" i="1"/>
  <c r="M314" i="1"/>
  <c r="O313" i="1"/>
  <c r="N313" i="1"/>
  <c r="M313" i="1"/>
  <c r="O312" i="1"/>
  <c r="N312" i="1"/>
  <c r="M312" i="1"/>
  <c r="O311" i="1"/>
  <c r="N311" i="1"/>
  <c r="M311" i="1"/>
  <c r="O310" i="1"/>
  <c r="N310" i="1"/>
  <c r="M310" i="1"/>
  <c r="O309" i="1"/>
  <c r="N309" i="1"/>
  <c r="M309" i="1"/>
  <c r="O308" i="1"/>
  <c r="N308" i="1"/>
  <c r="M308" i="1"/>
  <c r="O307" i="1"/>
  <c r="N307" i="1"/>
  <c r="M307" i="1"/>
  <c r="O306" i="1"/>
  <c r="N306" i="1"/>
  <c r="M306" i="1"/>
  <c r="O305" i="1"/>
  <c r="N305" i="1"/>
  <c r="M305" i="1"/>
  <c r="O304" i="1"/>
  <c r="N304" i="1"/>
  <c r="M304" i="1"/>
  <c r="O303" i="1"/>
  <c r="N303" i="1"/>
  <c r="M303" i="1"/>
  <c r="O302" i="1"/>
  <c r="N302" i="1"/>
  <c r="M302" i="1"/>
  <c r="O301" i="1"/>
  <c r="N301" i="1"/>
  <c r="M301" i="1"/>
  <c r="O300" i="1"/>
  <c r="N300" i="1"/>
  <c r="M300" i="1"/>
  <c r="O299" i="1"/>
  <c r="N299" i="1"/>
  <c r="M299" i="1"/>
  <c r="O298" i="1"/>
  <c r="N298" i="1"/>
  <c r="M298" i="1"/>
  <c r="O297" i="1"/>
  <c r="N297" i="1"/>
  <c r="M297" i="1"/>
  <c r="O296" i="1"/>
  <c r="N296" i="1"/>
  <c r="M296" i="1"/>
  <c r="O295" i="1"/>
  <c r="N295" i="1"/>
  <c r="M295" i="1"/>
  <c r="O294" i="1"/>
  <c r="N294" i="1"/>
  <c r="M294" i="1"/>
  <c r="O293" i="1"/>
  <c r="N293" i="1"/>
  <c r="M293" i="1"/>
  <c r="O292" i="1"/>
  <c r="N292" i="1"/>
  <c r="M292" i="1"/>
  <c r="O291" i="1"/>
  <c r="N291" i="1"/>
  <c r="M291" i="1"/>
  <c r="O290" i="1"/>
  <c r="N290" i="1"/>
  <c r="M290" i="1"/>
  <c r="O289" i="1"/>
  <c r="N289" i="1"/>
  <c r="M289" i="1"/>
  <c r="O288" i="1"/>
  <c r="N288" i="1"/>
  <c r="M288" i="1"/>
  <c r="O287" i="1"/>
  <c r="N287" i="1"/>
  <c r="M287" i="1"/>
  <c r="O286" i="1"/>
  <c r="N286" i="1"/>
  <c r="M286" i="1"/>
  <c r="O285" i="1"/>
  <c r="N285" i="1"/>
  <c r="M285" i="1"/>
  <c r="O284" i="1"/>
  <c r="N284" i="1"/>
  <c r="M284" i="1"/>
  <c r="O283" i="1"/>
  <c r="N283" i="1"/>
  <c r="M283" i="1"/>
  <c r="O282" i="1"/>
  <c r="N282" i="1"/>
  <c r="M282" i="1"/>
  <c r="O281" i="1"/>
  <c r="N281" i="1"/>
  <c r="M281" i="1"/>
  <c r="O280" i="1"/>
  <c r="N280" i="1"/>
  <c r="M280" i="1"/>
  <c r="O279" i="1"/>
  <c r="N279" i="1"/>
  <c r="M279" i="1"/>
  <c r="O278" i="1"/>
  <c r="N278" i="1"/>
  <c r="M278" i="1"/>
  <c r="O277" i="1"/>
  <c r="N277" i="1"/>
  <c r="M277" i="1"/>
  <c r="O276" i="1"/>
  <c r="N276" i="1"/>
  <c r="M276" i="1"/>
  <c r="O275" i="1"/>
  <c r="N275" i="1"/>
  <c r="M275" i="1"/>
  <c r="O274" i="1"/>
  <c r="N274" i="1"/>
  <c r="M274" i="1"/>
  <c r="O273" i="1"/>
  <c r="N273" i="1"/>
  <c r="M273" i="1"/>
  <c r="O272" i="1"/>
  <c r="N272" i="1"/>
  <c r="M272" i="1"/>
  <c r="O271" i="1"/>
  <c r="N271" i="1"/>
  <c r="M271" i="1"/>
  <c r="O270" i="1"/>
  <c r="N270" i="1"/>
  <c r="M270" i="1"/>
  <c r="O269" i="1"/>
  <c r="N269" i="1"/>
  <c r="M269" i="1"/>
  <c r="O268" i="1"/>
  <c r="N268" i="1"/>
  <c r="M268" i="1"/>
  <c r="O267" i="1"/>
  <c r="N267" i="1"/>
  <c r="M267" i="1"/>
  <c r="O266" i="1"/>
  <c r="N266" i="1"/>
  <c r="M266" i="1"/>
  <c r="O265" i="1"/>
  <c r="N265" i="1"/>
  <c r="M265" i="1"/>
  <c r="O264" i="1"/>
  <c r="N264" i="1"/>
  <c r="M264" i="1"/>
  <c r="O263" i="1"/>
  <c r="N263" i="1"/>
  <c r="M263" i="1"/>
  <c r="O262" i="1"/>
  <c r="N262" i="1"/>
  <c r="M262" i="1"/>
  <c r="O261" i="1"/>
  <c r="N261" i="1"/>
  <c r="M261" i="1"/>
  <c r="O260" i="1"/>
  <c r="N260" i="1"/>
  <c r="M260" i="1"/>
  <c r="O259" i="1"/>
  <c r="N259" i="1"/>
  <c r="M259" i="1"/>
  <c r="O258" i="1"/>
  <c r="N258" i="1"/>
  <c r="M258" i="1"/>
  <c r="O257" i="1"/>
  <c r="N257" i="1"/>
  <c r="M257" i="1"/>
  <c r="O256" i="1"/>
  <c r="N256" i="1"/>
  <c r="M256" i="1"/>
  <c r="O255" i="1"/>
  <c r="N255" i="1"/>
  <c r="M255" i="1"/>
  <c r="O254" i="1"/>
  <c r="N254" i="1"/>
  <c r="M254" i="1"/>
  <c r="O253" i="1"/>
  <c r="N253" i="1"/>
  <c r="M253" i="1"/>
  <c r="O252" i="1"/>
  <c r="N252" i="1"/>
  <c r="M252" i="1"/>
  <c r="O251" i="1"/>
  <c r="N251" i="1"/>
  <c r="M251" i="1"/>
  <c r="O250" i="1"/>
  <c r="N250" i="1"/>
  <c r="M250" i="1"/>
  <c r="O249" i="1"/>
  <c r="N249" i="1"/>
  <c r="M249" i="1"/>
  <c r="O248" i="1"/>
  <c r="N248" i="1"/>
  <c r="M248" i="1"/>
  <c r="O247" i="1"/>
  <c r="N247" i="1"/>
  <c r="M247" i="1"/>
  <c r="O246" i="1"/>
  <c r="N246" i="1"/>
  <c r="M246" i="1"/>
  <c r="O245" i="1"/>
  <c r="N245" i="1"/>
  <c r="M245" i="1"/>
  <c r="O244" i="1"/>
  <c r="N244" i="1"/>
  <c r="M244" i="1"/>
  <c r="O243" i="1"/>
  <c r="N243" i="1"/>
  <c r="M243" i="1"/>
  <c r="O242" i="1"/>
  <c r="N242" i="1"/>
  <c r="M242" i="1"/>
  <c r="O241" i="1"/>
  <c r="N241" i="1"/>
  <c r="M241" i="1"/>
  <c r="O240" i="1"/>
  <c r="N240" i="1"/>
  <c r="M240" i="1"/>
  <c r="O239" i="1"/>
  <c r="N239" i="1"/>
  <c r="M239" i="1"/>
  <c r="O238" i="1"/>
  <c r="N238" i="1"/>
  <c r="M238" i="1"/>
  <c r="O237" i="1"/>
  <c r="N237" i="1"/>
  <c r="M237" i="1"/>
  <c r="O236" i="1"/>
  <c r="N236" i="1"/>
  <c r="M236" i="1"/>
  <c r="O235" i="1"/>
  <c r="N235" i="1"/>
  <c r="M235" i="1"/>
  <c r="O234" i="1"/>
  <c r="N234" i="1"/>
  <c r="M234" i="1"/>
  <c r="O233" i="1"/>
  <c r="N233" i="1"/>
  <c r="M233" i="1"/>
  <c r="O232" i="1"/>
  <c r="N232" i="1"/>
  <c r="M232" i="1"/>
  <c r="O231" i="1"/>
  <c r="N231" i="1"/>
  <c r="M231" i="1"/>
  <c r="O230" i="1"/>
  <c r="N230" i="1"/>
  <c r="M230" i="1"/>
  <c r="O229" i="1"/>
  <c r="N229" i="1"/>
  <c r="M229" i="1"/>
  <c r="O228" i="1"/>
  <c r="N228" i="1"/>
  <c r="M228" i="1"/>
  <c r="O227" i="1"/>
  <c r="N227" i="1"/>
  <c r="M227" i="1"/>
  <c r="O226" i="1"/>
  <c r="N226" i="1"/>
  <c r="M226" i="1"/>
  <c r="O225" i="1"/>
  <c r="N225" i="1"/>
  <c r="M225" i="1"/>
  <c r="O224" i="1"/>
  <c r="N224" i="1"/>
  <c r="M224" i="1"/>
  <c r="O223" i="1"/>
  <c r="N223" i="1"/>
  <c r="M223" i="1"/>
  <c r="O222" i="1"/>
  <c r="N222" i="1"/>
  <c r="M222" i="1"/>
  <c r="O221" i="1"/>
  <c r="N221" i="1"/>
  <c r="M221" i="1"/>
  <c r="O220" i="1"/>
  <c r="N220" i="1"/>
  <c r="M220" i="1"/>
  <c r="O219" i="1"/>
  <c r="N219" i="1"/>
  <c r="M219" i="1"/>
  <c r="O218" i="1"/>
  <c r="N218" i="1"/>
  <c r="M218" i="1"/>
  <c r="O217" i="1"/>
  <c r="N217" i="1"/>
  <c r="M217" i="1"/>
  <c r="O216" i="1"/>
  <c r="N216" i="1"/>
  <c r="M216" i="1"/>
  <c r="O215" i="1"/>
  <c r="N215" i="1"/>
  <c r="M215" i="1"/>
  <c r="O214" i="1"/>
  <c r="N214" i="1"/>
  <c r="M214" i="1"/>
  <c r="O213" i="1"/>
  <c r="N213" i="1"/>
  <c r="M213" i="1"/>
  <c r="O212" i="1"/>
  <c r="N212" i="1"/>
  <c r="M212" i="1"/>
  <c r="O211" i="1"/>
  <c r="N211" i="1"/>
  <c r="M211" i="1"/>
  <c r="O210" i="1"/>
  <c r="N210" i="1"/>
  <c r="M210" i="1"/>
  <c r="O209" i="1"/>
  <c r="N209" i="1"/>
  <c r="M209" i="1"/>
  <c r="O208" i="1"/>
  <c r="N208" i="1"/>
  <c r="M208" i="1"/>
  <c r="O207" i="1"/>
  <c r="N207" i="1"/>
  <c r="M207" i="1"/>
  <c r="O206" i="1"/>
  <c r="N206" i="1"/>
  <c r="M206" i="1"/>
  <c r="O205" i="1"/>
  <c r="N205" i="1"/>
  <c r="M205" i="1"/>
  <c r="O204" i="1"/>
  <c r="N204" i="1"/>
  <c r="M204" i="1"/>
  <c r="O203" i="1"/>
  <c r="N203" i="1"/>
  <c r="M203" i="1"/>
  <c r="O202" i="1"/>
  <c r="N202" i="1"/>
  <c r="M202" i="1"/>
  <c r="O201" i="1"/>
  <c r="N201" i="1"/>
  <c r="M201" i="1"/>
  <c r="O200" i="1"/>
  <c r="N200" i="1"/>
  <c r="M200" i="1"/>
  <c r="O199" i="1"/>
  <c r="N199" i="1"/>
  <c r="M199" i="1"/>
  <c r="O198" i="1"/>
  <c r="N198" i="1"/>
  <c r="M198" i="1"/>
  <c r="O197" i="1"/>
  <c r="N197" i="1"/>
  <c r="M197" i="1"/>
  <c r="O196" i="1"/>
  <c r="N196" i="1"/>
  <c r="M196" i="1"/>
  <c r="O195" i="1"/>
  <c r="N195" i="1"/>
  <c r="M195" i="1"/>
  <c r="O194" i="1"/>
  <c r="N194" i="1"/>
  <c r="M194" i="1"/>
  <c r="O193" i="1"/>
  <c r="N193" i="1"/>
  <c r="M193" i="1"/>
  <c r="O192" i="1"/>
  <c r="N192" i="1"/>
  <c r="M192" i="1"/>
  <c r="O191" i="1"/>
  <c r="N191" i="1"/>
  <c r="M191" i="1"/>
  <c r="O190" i="1"/>
  <c r="N190" i="1"/>
  <c r="M190" i="1"/>
  <c r="O189" i="1"/>
  <c r="N189" i="1"/>
  <c r="M189" i="1"/>
  <c r="O188" i="1"/>
  <c r="N188" i="1"/>
  <c r="M188" i="1"/>
  <c r="O187" i="1"/>
  <c r="N187" i="1"/>
  <c r="M187" i="1"/>
  <c r="O186" i="1"/>
  <c r="N186" i="1"/>
  <c r="M186" i="1"/>
  <c r="O185" i="1"/>
  <c r="N185" i="1"/>
  <c r="M185" i="1"/>
  <c r="O184" i="1"/>
  <c r="N184" i="1"/>
  <c r="M184" i="1"/>
  <c r="O183" i="1"/>
  <c r="N183" i="1"/>
  <c r="M183" i="1"/>
  <c r="O182" i="1"/>
  <c r="N182" i="1"/>
  <c r="M182" i="1"/>
  <c r="O181" i="1"/>
  <c r="N181" i="1"/>
  <c r="M181" i="1"/>
  <c r="O180" i="1"/>
  <c r="N180" i="1"/>
  <c r="M180" i="1"/>
  <c r="O179" i="1"/>
  <c r="N179" i="1"/>
  <c r="M179" i="1"/>
  <c r="O178" i="1"/>
  <c r="N178" i="1"/>
  <c r="M178" i="1"/>
  <c r="O177" i="1"/>
  <c r="N177" i="1"/>
  <c r="M177" i="1"/>
  <c r="O176" i="1"/>
  <c r="N176" i="1"/>
  <c r="M176" i="1"/>
  <c r="O175" i="1"/>
  <c r="N175" i="1"/>
  <c r="M175" i="1"/>
  <c r="O174" i="1"/>
  <c r="N174" i="1"/>
  <c r="M174" i="1"/>
  <c r="O173" i="1"/>
  <c r="N173" i="1"/>
  <c r="M173" i="1"/>
  <c r="O172" i="1"/>
  <c r="N172" i="1"/>
  <c r="M172" i="1"/>
  <c r="O171" i="1"/>
  <c r="N171" i="1"/>
  <c r="M171" i="1"/>
  <c r="O170" i="1"/>
  <c r="N170" i="1"/>
  <c r="M170" i="1"/>
  <c r="O169" i="1"/>
  <c r="N169" i="1"/>
  <c r="M169" i="1"/>
  <c r="O168" i="1"/>
  <c r="N168" i="1"/>
  <c r="M168" i="1"/>
  <c r="O167" i="1"/>
  <c r="N167" i="1"/>
  <c r="M167" i="1"/>
  <c r="O166" i="1"/>
  <c r="N166" i="1"/>
  <c r="M166" i="1"/>
  <c r="O165" i="1"/>
  <c r="N165" i="1"/>
  <c r="M165" i="1"/>
  <c r="O164" i="1"/>
  <c r="N164" i="1"/>
  <c r="M164" i="1"/>
  <c r="O163" i="1"/>
  <c r="N163" i="1"/>
  <c r="M163" i="1"/>
  <c r="O162" i="1"/>
  <c r="N162" i="1"/>
  <c r="M162" i="1"/>
  <c r="O161" i="1"/>
  <c r="N161" i="1"/>
  <c r="M161" i="1"/>
  <c r="O160" i="1"/>
  <c r="N160" i="1"/>
  <c r="M160" i="1"/>
  <c r="O159" i="1"/>
  <c r="N159" i="1"/>
  <c r="M159" i="1"/>
  <c r="O158" i="1"/>
  <c r="N158" i="1"/>
  <c r="M158" i="1"/>
  <c r="O157" i="1"/>
  <c r="N157" i="1"/>
  <c r="M157" i="1"/>
  <c r="O156" i="1"/>
  <c r="N156" i="1"/>
  <c r="M156" i="1"/>
  <c r="O155" i="1"/>
  <c r="N155" i="1"/>
  <c r="M155" i="1"/>
  <c r="O154" i="1"/>
  <c r="N154" i="1"/>
  <c r="M154" i="1"/>
  <c r="O153" i="1"/>
  <c r="N153" i="1"/>
  <c r="M153" i="1"/>
  <c r="O152" i="1"/>
  <c r="N152" i="1"/>
  <c r="M152" i="1"/>
  <c r="O151" i="1"/>
  <c r="N151" i="1"/>
  <c r="M151" i="1"/>
  <c r="O150" i="1"/>
  <c r="N150" i="1"/>
  <c r="M150" i="1"/>
  <c r="O149" i="1"/>
  <c r="N149" i="1"/>
  <c r="M149" i="1"/>
  <c r="O148" i="1"/>
  <c r="N148" i="1"/>
  <c r="M148" i="1"/>
  <c r="O147" i="1"/>
  <c r="N147" i="1"/>
  <c r="M147" i="1"/>
  <c r="O146" i="1"/>
  <c r="N146" i="1"/>
  <c r="M146" i="1"/>
  <c r="O145" i="1"/>
  <c r="N145" i="1"/>
  <c r="M145" i="1"/>
  <c r="O144" i="1"/>
  <c r="N144" i="1"/>
  <c r="M144" i="1"/>
  <c r="O143" i="1"/>
  <c r="N143" i="1"/>
  <c r="M143" i="1"/>
  <c r="O142" i="1"/>
  <c r="N142" i="1"/>
  <c r="M142" i="1"/>
  <c r="O141" i="1"/>
  <c r="N141" i="1"/>
  <c r="M141" i="1"/>
  <c r="O140" i="1"/>
  <c r="N140" i="1"/>
  <c r="M140" i="1"/>
  <c r="O139" i="1"/>
  <c r="N139" i="1"/>
  <c r="M139" i="1"/>
  <c r="O138" i="1"/>
  <c r="N138" i="1"/>
  <c r="M138" i="1"/>
  <c r="O137" i="1"/>
  <c r="N137" i="1"/>
  <c r="M137" i="1"/>
  <c r="O136" i="1"/>
  <c r="N136" i="1"/>
  <c r="M136" i="1"/>
  <c r="O135" i="1"/>
  <c r="N135" i="1"/>
  <c r="M135" i="1"/>
  <c r="O134" i="1"/>
  <c r="N134" i="1"/>
  <c r="M134" i="1"/>
  <c r="O133" i="1"/>
  <c r="N133" i="1"/>
  <c r="M133" i="1"/>
  <c r="O132" i="1"/>
  <c r="N132" i="1"/>
  <c r="M132" i="1"/>
  <c r="O131" i="1"/>
  <c r="N131" i="1"/>
  <c r="M131" i="1"/>
  <c r="O130" i="1"/>
  <c r="N130" i="1"/>
  <c r="M130" i="1"/>
  <c r="O129" i="1"/>
  <c r="N129" i="1"/>
  <c r="M129" i="1"/>
  <c r="O128" i="1"/>
  <c r="N128" i="1"/>
  <c r="M128" i="1"/>
  <c r="O127" i="1"/>
  <c r="N127" i="1"/>
  <c r="M127" i="1"/>
  <c r="O126" i="1"/>
  <c r="N126" i="1"/>
  <c r="M126" i="1"/>
  <c r="O125" i="1"/>
  <c r="N125" i="1"/>
  <c r="M125" i="1"/>
  <c r="O124" i="1"/>
  <c r="N124" i="1"/>
  <c r="M124" i="1"/>
  <c r="O123" i="1"/>
  <c r="N123" i="1"/>
  <c r="M123" i="1"/>
  <c r="O122" i="1"/>
  <c r="N122" i="1"/>
  <c r="M122" i="1"/>
  <c r="O121" i="1"/>
  <c r="N121" i="1"/>
  <c r="M121" i="1"/>
  <c r="O120" i="1"/>
  <c r="N120" i="1"/>
  <c r="M120" i="1"/>
  <c r="O119" i="1"/>
  <c r="N119" i="1"/>
  <c r="M119" i="1"/>
  <c r="O118" i="1"/>
  <c r="N118" i="1"/>
  <c r="M118" i="1"/>
  <c r="O117" i="1"/>
  <c r="N117" i="1"/>
  <c r="M117" i="1"/>
  <c r="O116" i="1"/>
  <c r="N116" i="1"/>
  <c r="M116" i="1"/>
  <c r="O115" i="1"/>
  <c r="N115" i="1"/>
  <c r="M115" i="1"/>
  <c r="O114" i="1"/>
  <c r="N114" i="1"/>
  <c r="M114" i="1"/>
  <c r="O113" i="1"/>
  <c r="N113" i="1"/>
  <c r="M113" i="1"/>
  <c r="O112" i="1"/>
  <c r="N112" i="1"/>
  <c r="M112" i="1"/>
  <c r="O111" i="1"/>
  <c r="N111" i="1"/>
  <c r="M111" i="1"/>
  <c r="O110" i="1"/>
  <c r="N110" i="1"/>
  <c r="M110" i="1"/>
  <c r="O109" i="1"/>
  <c r="N109" i="1"/>
  <c r="M109" i="1"/>
  <c r="O108" i="1"/>
  <c r="N108" i="1"/>
  <c r="M108" i="1"/>
  <c r="O107" i="1"/>
  <c r="N107" i="1"/>
  <c r="M107" i="1"/>
  <c r="O106" i="1"/>
  <c r="N106" i="1"/>
  <c r="M106" i="1"/>
  <c r="O105" i="1"/>
  <c r="N105" i="1"/>
  <c r="M105" i="1"/>
  <c r="O104" i="1"/>
  <c r="N104" i="1"/>
  <c r="M104" i="1"/>
  <c r="O103" i="1"/>
  <c r="N103" i="1"/>
  <c r="M103" i="1"/>
  <c r="O102" i="1"/>
  <c r="N102" i="1"/>
  <c r="M102" i="1"/>
  <c r="O101" i="1"/>
  <c r="N101" i="1"/>
  <c r="M101" i="1"/>
  <c r="O100" i="1"/>
  <c r="N100" i="1"/>
  <c r="M100" i="1"/>
  <c r="O99" i="1"/>
  <c r="N99" i="1"/>
  <c r="M99" i="1"/>
  <c r="O98" i="1"/>
  <c r="N98" i="1"/>
  <c r="M98" i="1"/>
  <c r="O97" i="1"/>
  <c r="N97" i="1"/>
  <c r="M97" i="1"/>
  <c r="O96" i="1"/>
  <c r="N96" i="1"/>
  <c r="M96" i="1"/>
  <c r="O95" i="1"/>
  <c r="N95" i="1"/>
  <c r="M95" i="1"/>
  <c r="O94" i="1"/>
  <c r="N94" i="1"/>
  <c r="M94" i="1"/>
  <c r="O93" i="1"/>
  <c r="N93" i="1"/>
  <c r="M93" i="1"/>
  <c r="O92" i="1"/>
  <c r="N92" i="1"/>
  <c r="M92" i="1"/>
  <c r="O91" i="1"/>
  <c r="N91" i="1"/>
  <c r="M91" i="1"/>
  <c r="O90" i="1"/>
  <c r="N90" i="1"/>
  <c r="M90" i="1"/>
  <c r="O89" i="1"/>
  <c r="N89" i="1"/>
  <c r="M89" i="1"/>
  <c r="O88" i="1"/>
  <c r="N88" i="1"/>
  <c r="M88" i="1"/>
  <c r="O87" i="1"/>
  <c r="N87" i="1"/>
  <c r="M87" i="1"/>
  <c r="O86" i="1"/>
  <c r="N86" i="1"/>
  <c r="M86" i="1"/>
  <c r="O85" i="1"/>
  <c r="N85" i="1"/>
  <c r="M85" i="1"/>
  <c r="O84" i="1"/>
  <c r="N84" i="1"/>
  <c r="M84" i="1"/>
  <c r="O83" i="1"/>
  <c r="N83" i="1"/>
  <c r="M83" i="1"/>
  <c r="O82" i="1"/>
  <c r="N82" i="1"/>
  <c r="M82" i="1"/>
  <c r="O81" i="1"/>
  <c r="N81" i="1"/>
  <c r="M81" i="1"/>
  <c r="O80" i="1"/>
  <c r="N80" i="1"/>
  <c r="M80" i="1"/>
  <c r="O79" i="1"/>
  <c r="N79" i="1"/>
  <c r="M79" i="1"/>
  <c r="O78" i="1"/>
  <c r="N78" i="1"/>
  <c r="M78" i="1"/>
  <c r="O77" i="1"/>
  <c r="N77" i="1"/>
  <c r="M77" i="1"/>
  <c r="O76" i="1"/>
  <c r="N76" i="1"/>
  <c r="M76" i="1"/>
  <c r="O75" i="1"/>
  <c r="N75" i="1"/>
  <c r="M75" i="1"/>
  <c r="O74" i="1"/>
  <c r="N74" i="1"/>
  <c r="M74" i="1"/>
  <c r="O73" i="1"/>
  <c r="N73" i="1"/>
  <c r="M73" i="1"/>
  <c r="O72" i="1"/>
  <c r="N72" i="1"/>
  <c r="M72" i="1"/>
  <c r="O71" i="1"/>
  <c r="N71" i="1"/>
  <c r="M71" i="1"/>
  <c r="O70" i="1"/>
  <c r="N70" i="1"/>
  <c r="M70" i="1"/>
  <c r="O69" i="1"/>
  <c r="N69" i="1"/>
  <c r="M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N6" i="1"/>
  <c r="M6" i="1"/>
  <c r="O5" i="1"/>
  <c r="N5" i="1"/>
  <c r="M5" i="1"/>
  <c r="O4" i="1"/>
  <c r="N4" i="1"/>
  <c r="M4" i="1"/>
  <c r="O3" i="1"/>
  <c r="N3" i="1"/>
  <c r="M3" i="1"/>
  <c r="O2" i="1"/>
  <c r="N2" i="1"/>
  <c r="M2" i="1"/>
  <c r="D366" i="1" l="1"/>
  <c r="C366" i="1"/>
  <c r="B366" i="1"/>
  <c r="D365" i="1"/>
  <c r="C365" i="1"/>
  <c r="B365" i="1"/>
  <c r="D364" i="1"/>
  <c r="C364" i="1"/>
  <c r="B364" i="1"/>
  <c r="D363" i="1"/>
  <c r="C363" i="1"/>
  <c r="B363" i="1"/>
  <c r="D362" i="1"/>
  <c r="C362" i="1"/>
  <c r="B362" i="1"/>
  <c r="D361" i="1"/>
  <c r="C361" i="1"/>
  <c r="B361" i="1"/>
  <c r="D360" i="1"/>
  <c r="C360" i="1"/>
  <c r="B360" i="1"/>
  <c r="D359" i="1"/>
  <c r="C359" i="1"/>
  <c r="B359" i="1"/>
  <c r="D358" i="1"/>
  <c r="C358" i="1"/>
  <c r="B358" i="1"/>
  <c r="D357" i="1"/>
  <c r="C357" i="1"/>
  <c r="B357" i="1"/>
  <c r="D356" i="1"/>
  <c r="C356" i="1"/>
  <c r="B356" i="1"/>
  <c r="D355" i="1"/>
  <c r="C355" i="1"/>
  <c r="B355" i="1"/>
  <c r="D354" i="1"/>
  <c r="C354" i="1"/>
  <c r="B354" i="1"/>
  <c r="D353" i="1"/>
  <c r="C353" i="1"/>
  <c r="B353" i="1"/>
  <c r="D352" i="1"/>
  <c r="C352" i="1"/>
  <c r="B352" i="1"/>
  <c r="D351" i="1"/>
  <c r="C351" i="1"/>
  <c r="B351" i="1"/>
  <c r="D350" i="1"/>
  <c r="C350" i="1"/>
  <c r="B350" i="1"/>
  <c r="D349" i="1"/>
  <c r="C349" i="1"/>
  <c r="B349" i="1"/>
  <c r="D348" i="1"/>
  <c r="C348" i="1"/>
  <c r="B348" i="1"/>
  <c r="D347" i="1"/>
  <c r="C347" i="1"/>
  <c r="B347" i="1"/>
  <c r="D346" i="1"/>
  <c r="C346" i="1"/>
  <c r="B346" i="1"/>
  <c r="D345" i="1"/>
  <c r="C345" i="1"/>
  <c r="B345" i="1"/>
  <c r="D344" i="1"/>
  <c r="C344" i="1"/>
  <c r="B344" i="1"/>
  <c r="D343" i="1"/>
  <c r="C343" i="1"/>
  <c r="B343" i="1"/>
  <c r="D342" i="1"/>
  <c r="C342" i="1"/>
  <c r="B342" i="1"/>
  <c r="D341" i="1"/>
  <c r="C341" i="1"/>
  <c r="B341" i="1"/>
  <c r="D340" i="1"/>
  <c r="C340" i="1"/>
  <c r="B340" i="1"/>
  <c r="D339" i="1"/>
  <c r="C339" i="1"/>
  <c r="B339" i="1"/>
  <c r="D338" i="1"/>
  <c r="C338" i="1"/>
  <c r="B338" i="1"/>
  <c r="D337" i="1"/>
  <c r="C337" i="1"/>
  <c r="B337" i="1"/>
  <c r="D336" i="1"/>
  <c r="C336" i="1"/>
  <c r="B336" i="1"/>
  <c r="D335" i="1"/>
  <c r="C335" i="1"/>
  <c r="B335" i="1"/>
  <c r="D334" i="1"/>
  <c r="C334" i="1"/>
  <c r="B334" i="1"/>
  <c r="D333" i="1"/>
  <c r="C333" i="1"/>
  <c r="B333" i="1"/>
  <c r="D332" i="1"/>
  <c r="C332" i="1"/>
  <c r="B332" i="1"/>
  <c r="D331" i="1"/>
  <c r="C331" i="1"/>
  <c r="B331" i="1"/>
  <c r="D330" i="1"/>
  <c r="C330" i="1"/>
  <c r="B330" i="1"/>
  <c r="D329" i="1"/>
  <c r="C329" i="1"/>
  <c r="B329" i="1"/>
  <c r="D328" i="1"/>
  <c r="C328" i="1"/>
  <c r="B328" i="1"/>
  <c r="D327" i="1"/>
  <c r="C327" i="1"/>
  <c r="B327" i="1"/>
  <c r="D326" i="1"/>
  <c r="C326" i="1"/>
  <c r="B326" i="1"/>
  <c r="D325" i="1"/>
  <c r="C325" i="1"/>
  <c r="B325" i="1"/>
  <c r="D324" i="1"/>
  <c r="C324" i="1"/>
  <c r="B324" i="1"/>
  <c r="D323" i="1"/>
  <c r="C323" i="1"/>
  <c r="B323" i="1"/>
  <c r="D322" i="1"/>
  <c r="C322" i="1"/>
  <c r="B322" i="1"/>
  <c r="D321" i="1"/>
  <c r="C321" i="1"/>
  <c r="B321" i="1"/>
  <c r="D320" i="1"/>
  <c r="C320" i="1"/>
  <c r="B320" i="1"/>
  <c r="D319" i="1"/>
  <c r="C319" i="1"/>
  <c r="B319" i="1"/>
  <c r="D318" i="1"/>
  <c r="C318" i="1"/>
  <c r="B318" i="1"/>
  <c r="D317" i="1"/>
  <c r="C317" i="1"/>
  <c r="B317" i="1"/>
  <c r="D316" i="1"/>
  <c r="C316" i="1"/>
  <c r="B316" i="1"/>
  <c r="D315" i="1"/>
  <c r="C315" i="1"/>
  <c r="B315" i="1"/>
  <c r="D314" i="1"/>
  <c r="C314" i="1"/>
  <c r="B314" i="1"/>
  <c r="D313" i="1"/>
  <c r="C313" i="1"/>
  <c r="B313" i="1"/>
  <c r="D312" i="1"/>
  <c r="C312" i="1"/>
  <c r="B312" i="1"/>
  <c r="D311" i="1"/>
  <c r="C311" i="1"/>
  <c r="B311" i="1"/>
  <c r="D310" i="1"/>
  <c r="C310" i="1"/>
  <c r="B310" i="1"/>
  <c r="D309" i="1"/>
  <c r="C309" i="1"/>
  <c r="B309" i="1"/>
  <c r="D308" i="1"/>
  <c r="C308" i="1"/>
  <c r="B308" i="1"/>
  <c r="D307" i="1"/>
  <c r="C307" i="1"/>
  <c r="B307" i="1"/>
  <c r="D306" i="1"/>
  <c r="C306" i="1"/>
  <c r="B306" i="1"/>
  <c r="D305" i="1"/>
  <c r="C305" i="1"/>
  <c r="B305" i="1"/>
  <c r="D304" i="1"/>
  <c r="C304" i="1"/>
  <c r="B304" i="1"/>
  <c r="D303" i="1"/>
  <c r="C303" i="1"/>
  <c r="B303" i="1"/>
  <c r="D302" i="1"/>
  <c r="C302" i="1"/>
  <c r="B302" i="1"/>
  <c r="D301" i="1"/>
  <c r="C301" i="1"/>
  <c r="B301" i="1"/>
  <c r="D300" i="1"/>
  <c r="C300" i="1"/>
  <c r="B300" i="1"/>
  <c r="D299" i="1"/>
  <c r="C299" i="1"/>
  <c r="B299" i="1"/>
  <c r="D298" i="1"/>
  <c r="C298" i="1"/>
  <c r="B298" i="1"/>
  <c r="D297" i="1"/>
  <c r="C297" i="1"/>
  <c r="B297" i="1"/>
  <c r="D296" i="1"/>
  <c r="C296" i="1"/>
  <c r="B296" i="1"/>
  <c r="D295" i="1"/>
  <c r="C295" i="1"/>
  <c r="B295" i="1"/>
  <c r="D294" i="1"/>
  <c r="C294" i="1"/>
  <c r="B294" i="1"/>
  <c r="D293" i="1"/>
  <c r="C293" i="1"/>
  <c r="B293" i="1"/>
  <c r="D292" i="1"/>
  <c r="C292" i="1"/>
  <c r="B292" i="1"/>
  <c r="D291" i="1"/>
  <c r="C291" i="1"/>
  <c r="B291" i="1"/>
  <c r="D290" i="1"/>
  <c r="C290" i="1"/>
  <c r="B290" i="1"/>
  <c r="D289" i="1"/>
  <c r="C289" i="1"/>
  <c r="B289" i="1"/>
  <c r="D288" i="1"/>
  <c r="C288" i="1"/>
  <c r="B288" i="1"/>
  <c r="D287" i="1"/>
  <c r="C287" i="1"/>
  <c r="B287" i="1"/>
  <c r="D286" i="1"/>
  <c r="C286" i="1"/>
  <c r="B286" i="1"/>
  <c r="D285" i="1"/>
  <c r="C285" i="1"/>
  <c r="B285" i="1"/>
  <c r="D284" i="1"/>
  <c r="C284" i="1"/>
  <c r="B284" i="1"/>
  <c r="D283" i="1"/>
  <c r="C283" i="1"/>
  <c r="B283" i="1"/>
  <c r="D282" i="1"/>
  <c r="C282" i="1"/>
  <c r="B282" i="1"/>
  <c r="D281" i="1"/>
  <c r="C281" i="1"/>
  <c r="B281" i="1"/>
  <c r="D280" i="1"/>
  <c r="C280" i="1"/>
  <c r="B280" i="1"/>
  <c r="D279" i="1"/>
  <c r="C279" i="1"/>
  <c r="B279" i="1"/>
  <c r="D278" i="1"/>
  <c r="C278" i="1"/>
  <c r="B278" i="1"/>
  <c r="D277" i="1"/>
  <c r="C277" i="1"/>
  <c r="B277" i="1"/>
  <c r="D276" i="1"/>
  <c r="C276" i="1"/>
  <c r="B276" i="1"/>
  <c r="D275" i="1"/>
  <c r="C275" i="1"/>
  <c r="B275" i="1"/>
  <c r="D274" i="1"/>
  <c r="C274" i="1"/>
  <c r="B274" i="1"/>
  <c r="D273" i="1"/>
  <c r="C273" i="1"/>
  <c r="B273" i="1"/>
  <c r="D272" i="1"/>
  <c r="C272" i="1"/>
  <c r="B272" i="1"/>
  <c r="D271" i="1"/>
  <c r="C271" i="1"/>
  <c r="B271" i="1"/>
  <c r="D270" i="1"/>
  <c r="C270" i="1"/>
  <c r="B270" i="1"/>
  <c r="D269" i="1"/>
  <c r="C269" i="1"/>
  <c r="B269" i="1"/>
  <c r="D268" i="1"/>
  <c r="C268" i="1"/>
  <c r="B268" i="1"/>
  <c r="D267" i="1"/>
  <c r="C267" i="1"/>
  <c r="B267" i="1"/>
  <c r="D266" i="1"/>
  <c r="C266" i="1"/>
  <c r="B266" i="1"/>
  <c r="D265" i="1"/>
  <c r="C265" i="1"/>
  <c r="B265" i="1"/>
  <c r="D264" i="1"/>
  <c r="C264" i="1"/>
  <c r="B264" i="1"/>
  <c r="D263" i="1"/>
  <c r="C263" i="1"/>
  <c r="B263" i="1"/>
  <c r="D262" i="1"/>
  <c r="C262" i="1"/>
  <c r="B262" i="1"/>
  <c r="D261" i="1"/>
  <c r="C261" i="1"/>
  <c r="B261" i="1"/>
  <c r="D260" i="1"/>
  <c r="C260" i="1"/>
  <c r="B260" i="1"/>
  <c r="D259" i="1"/>
  <c r="C259" i="1"/>
  <c r="B259" i="1"/>
  <c r="D258" i="1"/>
  <c r="C258" i="1"/>
  <c r="B258" i="1"/>
  <c r="D257" i="1"/>
  <c r="C257" i="1"/>
  <c r="B257" i="1"/>
  <c r="D256" i="1"/>
  <c r="C256" i="1"/>
  <c r="B256" i="1"/>
  <c r="D255" i="1"/>
  <c r="C255" i="1"/>
  <c r="B255" i="1"/>
  <c r="D254" i="1"/>
  <c r="C254" i="1"/>
  <c r="B254" i="1"/>
  <c r="D253" i="1"/>
  <c r="C253" i="1"/>
  <c r="B253" i="1"/>
  <c r="D252" i="1"/>
  <c r="C252" i="1"/>
  <c r="B252" i="1"/>
  <c r="D251" i="1"/>
  <c r="C251" i="1"/>
  <c r="B251" i="1"/>
  <c r="D250" i="1"/>
  <c r="C250" i="1"/>
  <c r="B250" i="1"/>
  <c r="D249" i="1"/>
  <c r="C249" i="1"/>
  <c r="B249" i="1"/>
  <c r="D248" i="1"/>
  <c r="C248" i="1"/>
  <c r="B248" i="1"/>
  <c r="D247" i="1"/>
  <c r="C247" i="1"/>
  <c r="B247" i="1"/>
  <c r="D246" i="1"/>
  <c r="C246" i="1"/>
  <c r="B246" i="1"/>
  <c r="D245" i="1"/>
  <c r="C245" i="1"/>
  <c r="B245" i="1"/>
  <c r="D244" i="1"/>
  <c r="C244" i="1"/>
  <c r="B244" i="1"/>
  <c r="D243" i="1"/>
  <c r="C243" i="1"/>
  <c r="B243" i="1"/>
  <c r="D242" i="1"/>
  <c r="C242" i="1"/>
  <c r="B242" i="1"/>
  <c r="D241" i="1"/>
  <c r="C241" i="1"/>
  <c r="B241" i="1"/>
  <c r="D240" i="1"/>
  <c r="C240" i="1"/>
  <c r="B240" i="1"/>
  <c r="D239" i="1"/>
  <c r="C239" i="1"/>
  <c r="B239" i="1"/>
  <c r="D238" i="1"/>
  <c r="C238" i="1"/>
  <c r="B238" i="1"/>
  <c r="D237" i="1"/>
  <c r="C237" i="1"/>
  <c r="B237" i="1"/>
  <c r="D236" i="1"/>
  <c r="C236" i="1"/>
  <c r="B236" i="1"/>
  <c r="D235" i="1"/>
  <c r="C235" i="1"/>
  <c r="B235" i="1"/>
  <c r="D234" i="1"/>
  <c r="C234" i="1"/>
  <c r="B234" i="1"/>
  <c r="D233" i="1"/>
  <c r="C233" i="1"/>
  <c r="B233" i="1"/>
  <c r="D232" i="1"/>
  <c r="C232" i="1"/>
  <c r="B232" i="1"/>
  <c r="D231" i="1"/>
  <c r="C231" i="1"/>
  <c r="B231" i="1"/>
  <c r="D230" i="1"/>
  <c r="C230" i="1"/>
  <c r="B230" i="1"/>
  <c r="D229" i="1"/>
  <c r="C229" i="1"/>
  <c r="B229" i="1"/>
  <c r="D228" i="1"/>
  <c r="C228" i="1"/>
  <c r="B228" i="1"/>
  <c r="D227" i="1"/>
  <c r="C227" i="1"/>
  <c r="B227" i="1"/>
  <c r="D226" i="1"/>
  <c r="C226" i="1"/>
  <c r="B226" i="1"/>
  <c r="D225" i="1"/>
  <c r="C225" i="1"/>
  <c r="B225" i="1"/>
  <c r="D224" i="1"/>
  <c r="C224" i="1"/>
  <c r="B224" i="1"/>
  <c r="D223" i="1"/>
  <c r="C223" i="1"/>
  <c r="B223" i="1"/>
  <c r="D222" i="1"/>
  <c r="C222" i="1"/>
  <c r="B222" i="1"/>
  <c r="D221" i="1"/>
  <c r="C221" i="1"/>
  <c r="B221" i="1"/>
  <c r="D220" i="1"/>
  <c r="C220" i="1"/>
  <c r="B220" i="1"/>
  <c r="D219" i="1"/>
  <c r="C219" i="1"/>
  <c r="B219" i="1"/>
  <c r="D218" i="1"/>
  <c r="C218" i="1"/>
  <c r="B218" i="1"/>
  <c r="D217" i="1"/>
  <c r="C217" i="1"/>
  <c r="B217" i="1"/>
  <c r="D216" i="1"/>
  <c r="C216" i="1"/>
  <c r="B216" i="1"/>
  <c r="D215" i="1"/>
  <c r="C215" i="1"/>
  <c r="B215" i="1"/>
  <c r="D214" i="1"/>
  <c r="C214" i="1"/>
  <c r="B214" i="1"/>
  <c r="D213" i="1"/>
  <c r="C213" i="1"/>
  <c r="B213" i="1"/>
  <c r="D212" i="1"/>
  <c r="C212" i="1"/>
  <c r="B212" i="1"/>
  <c r="D211" i="1"/>
  <c r="C211" i="1"/>
  <c r="B211" i="1"/>
  <c r="D210" i="1"/>
  <c r="C210" i="1"/>
  <c r="B210" i="1"/>
  <c r="D209" i="1"/>
  <c r="C209" i="1"/>
  <c r="B209" i="1"/>
  <c r="D208" i="1"/>
  <c r="C208" i="1"/>
  <c r="B208" i="1"/>
  <c r="D207" i="1"/>
  <c r="C207" i="1"/>
  <c r="B207" i="1"/>
  <c r="D206" i="1"/>
  <c r="C206" i="1"/>
  <c r="B206" i="1"/>
  <c r="D205" i="1"/>
  <c r="C205" i="1"/>
  <c r="B205" i="1"/>
  <c r="D204" i="1"/>
  <c r="C204" i="1"/>
  <c r="B204" i="1"/>
  <c r="D203" i="1"/>
  <c r="C203" i="1"/>
  <c r="B203" i="1"/>
  <c r="D202" i="1"/>
  <c r="C202" i="1"/>
  <c r="B202" i="1"/>
  <c r="D201" i="1"/>
  <c r="C201" i="1"/>
  <c r="B201" i="1"/>
  <c r="D200" i="1"/>
  <c r="C200" i="1"/>
  <c r="B200" i="1"/>
  <c r="D199" i="1"/>
  <c r="C199" i="1"/>
  <c r="B199" i="1"/>
  <c r="D198" i="1"/>
  <c r="C198" i="1"/>
  <c r="B198" i="1"/>
  <c r="D197" i="1"/>
  <c r="C197" i="1"/>
  <c r="B197" i="1"/>
  <c r="D196" i="1"/>
  <c r="C196" i="1"/>
  <c r="B196" i="1"/>
  <c r="D195" i="1"/>
  <c r="C195" i="1"/>
  <c r="B195" i="1"/>
  <c r="D194" i="1"/>
  <c r="C194" i="1"/>
  <c r="B194" i="1"/>
  <c r="D193" i="1"/>
  <c r="C193" i="1"/>
  <c r="B193" i="1"/>
  <c r="D192" i="1"/>
  <c r="C192" i="1"/>
  <c r="B192" i="1"/>
  <c r="D191" i="1"/>
  <c r="C191" i="1"/>
  <c r="B191" i="1"/>
  <c r="D190" i="1"/>
  <c r="C190" i="1"/>
  <c r="B190" i="1"/>
  <c r="D189" i="1"/>
  <c r="C189" i="1"/>
  <c r="B189" i="1"/>
  <c r="D188" i="1"/>
  <c r="C188" i="1"/>
  <c r="B188" i="1"/>
  <c r="D187" i="1"/>
  <c r="C187" i="1"/>
  <c r="B187" i="1"/>
  <c r="D186" i="1"/>
  <c r="C186" i="1"/>
  <c r="B186" i="1"/>
  <c r="D185" i="1"/>
  <c r="C185" i="1"/>
  <c r="B185" i="1"/>
  <c r="D184" i="1"/>
  <c r="C184" i="1"/>
  <c r="B184" i="1"/>
  <c r="D183" i="1"/>
  <c r="C183" i="1"/>
  <c r="B183" i="1"/>
  <c r="D182" i="1"/>
  <c r="C182" i="1"/>
  <c r="B182" i="1"/>
  <c r="D181" i="1"/>
  <c r="C181" i="1"/>
  <c r="B181" i="1"/>
  <c r="D180" i="1"/>
  <c r="C180" i="1"/>
  <c r="B180" i="1"/>
  <c r="D179" i="1"/>
  <c r="C179" i="1"/>
  <c r="B179" i="1"/>
  <c r="D178" i="1"/>
  <c r="C178" i="1"/>
  <c r="B178" i="1"/>
  <c r="D177" i="1"/>
  <c r="C177" i="1"/>
  <c r="B177" i="1"/>
  <c r="D176" i="1"/>
  <c r="C176" i="1"/>
  <c r="B176" i="1"/>
  <c r="D175" i="1"/>
  <c r="C175" i="1"/>
  <c r="B175" i="1"/>
  <c r="D174" i="1"/>
  <c r="C174" i="1"/>
  <c r="B174" i="1"/>
  <c r="D173" i="1"/>
  <c r="C173" i="1"/>
  <c r="B173" i="1"/>
  <c r="D172" i="1"/>
  <c r="C172" i="1"/>
  <c r="B172" i="1"/>
  <c r="D171" i="1"/>
  <c r="C171" i="1"/>
  <c r="B171" i="1"/>
  <c r="D170" i="1"/>
  <c r="C170" i="1"/>
  <c r="B170" i="1"/>
  <c r="D169" i="1"/>
  <c r="C169" i="1"/>
  <c r="B169" i="1"/>
  <c r="D168" i="1"/>
  <c r="C168" i="1"/>
  <c r="B168" i="1"/>
  <c r="D167" i="1"/>
  <c r="C167" i="1"/>
  <c r="B167" i="1"/>
  <c r="D166" i="1"/>
  <c r="C166" i="1"/>
  <c r="B166" i="1"/>
  <c r="D165" i="1"/>
  <c r="C165" i="1"/>
  <c r="B165" i="1"/>
  <c r="D164" i="1"/>
  <c r="C164" i="1"/>
  <c r="B164" i="1"/>
  <c r="D163" i="1"/>
  <c r="C163" i="1"/>
  <c r="B163" i="1"/>
  <c r="D162" i="1"/>
  <c r="C162" i="1"/>
  <c r="B162" i="1"/>
  <c r="D161" i="1"/>
  <c r="C161" i="1"/>
  <c r="B161" i="1"/>
  <c r="D160" i="1"/>
  <c r="C160" i="1"/>
  <c r="B160" i="1"/>
  <c r="D159" i="1"/>
  <c r="C159" i="1"/>
  <c r="B159" i="1"/>
  <c r="D158" i="1"/>
  <c r="C158" i="1"/>
  <c r="B158" i="1"/>
  <c r="D157" i="1"/>
  <c r="C157" i="1"/>
  <c r="B157" i="1"/>
  <c r="D156" i="1"/>
  <c r="C156" i="1"/>
  <c r="B156" i="1"/>
  <c r="D155" i="1"/>
  <c r="C155" i="1"/>
  <c r="B155" i="1"/>
  <c r="D154" i="1"/>
  <c r="C154" i="1"/>
  <c r="B154" i="1"/>
  <c r="D153" i="1"/>
  <c r="C153" i="1"/>
  <c r="B153" i="1"/>
  <c r="D152" i="1"/>
  <c r="C152" i="1"/>
  <c r="B152" i="1"/>
  <c r="D151" i="1"/>
  <c r="C151" i="1"/>
  <c r="B151" i="1"/>
  <c r="D150" i="1"/>
  <c r="C150" i="1"/>
  <c r="B150" i="1"/>
  <c r="D149" i="1"/>
  <c r="C149" i="1"/>
  <c r="B149" i="1"/>
  <c r="D148" i="1"/>
  <c r="C148" i="1"/>
  <c r="B148" i="1"/>
  <c r="D147" i="1"/>
  <c r="C147" i="1"/>
  <c r="B147" i="1"/>
  <c r="D146" i="1"/>
  <c r="C146" i="1"/>
  <c r="B146" i="1"/>
  <c r="D145" i="1"/>
  <c r="C145" i="1"/>
  <c r="B145" i="1"/>
  <c r="D144" i="1"/>
  <c r="C144" i="1"/>
  <c r="B144" i="1"/>
  <c r="D143" i="1"/>
  <c r="C143" i="1"/>
  <c r="B143" i="1"/>
  <c r="D142" i="1"/>
  <c r="C142" i="1"/>
  <c r="B142" i="1"/>
  <c r="D141" i="1"/>
  <c r="C141" i="1"/>
  <c r="B141" i="1"/>
  <c r="D140" i="1"/>
  <c r="C140" i="1"/>
  <c r="B140" i="1"/>
  <c r="D139" i="1"/>
  <c r="C139" i="1"/>
  <c r="B139" i="1"/>
  <c r="D138" i="1"/>
  <c r="C138" i="1"/>
  <c r="B138" i="1"/>
  <c r="D137" i="1"/>
  <c r="C137" i="1"/>
  <c r="B137" i="1"/>
  <c r="D136" i="1"/>
  <c r="C136" i="1"/>
  <c r="B136" i="1"/>
  <c r="D135" i="1"/>
  <c r="C135" i="1"/>
  <c r="B135" i="1"/>
  <c r="D134" i="1"/>
  <c r="C134" i="1"/>
  <c r="B134" i="1"/>
  <c r="D133" i="1"/>
  <c r="C133" i="1"/>
  <c r="B133" i="1"/>
  <c r="D132" i="1"/>
  <c r="C132" i="1"/>
  <c r="B132" i="1"/>
  <c r="D131" i="1"/>
  <c r="C131" i="1"/>
  <c r="B131" i="1"/>
  <c r="D130" i="1"/>
  <c r="C130" i="1"/>
  <c r="B130" i="1"/>
  <c r="D129" i="1"/>
  <c r="C129" i="1"/>
  <c r="B129" i="1"/>
  <c r="D128" i="1"/>
  <c r="C128" i="1"/>
  <c r="B128" i="1"/>
  <c r="D127" i="1"/>
  <c r="C127" i="1"/>
  <c r="B127" i="1"/>
  <c r="D126" i="1"/>
  <c r="C126" i="1"/>
  <c r="B126" i="1"/>
  <c r="D125" i="1"/>
  <c r="C125" i="1"/>
  <c r="B125" i="1"/>
  <c r="D124" i="1"/>
  <c r="C124" i="1"/>
  <c r="B124" i="1"/>
  <c r="D123" i="1"/>
  <c r="C123" i="1"/>
  <c r="B123" i="1"/>
  <c r="D122" i="1"/>
  <c r="C122" i="1"/>
  <c r="B122" i="1"/>
  <c r="D121" i="1"/>
  <c r="C121" i="1"/>
  <c r="B121" i="1"/>
  <c r="D120" i="1"/>
  <c r="C120" i="1"/>
  <c r="B120" i="1"/>
  <c r="D119" i="1"/>
  <c r="C119" i="1"/>
  <c r="B119" i="1"/>
  <c r="D118" i="1"/>
  <c r="C118" i="1"/>
  <c r="B118" i="1"/>
  <c r="D117" i="1"/>
  <c r="C117" i="1"/>
  <c r="B117" i="1"/>
  <c r="D116" i="1"/>
  <c r="C116" i="1"/>
  <c r="B116" i="1"/>
  <c r="D115" i="1"/>
  <c r="C115" i="1"/>
  <c r="B115" i="1"/>
  <c r="D114" i="1"/>
  <c r="C114" i="1"/>
  <c r="B114" i="1"/>
  <c r="D113" i="1"/>
  <c r="C113" i="1"/>
  <c r="B113" i="1"/>
  <c r="D112" i="1"/>
  <c r="C112" i="1"/>
  <c r="B112" i="1"/>
  <c r="D111" i="1"/>
  <c r="C111" i="1"/>
  <c r="B111" i="1"/>
  <c r="D110" i="1"/>
  <c r="C110" i="1"/>
  <c r="B110" i="1"/>
  <c r="D109" i="1"/>
  <c r="C109" i="1"/>
  <c r="B109" i="1"/>
  <c r="D108" i="1"/>
  <c r="C108" i="1"/>
  <c r="B108" i="1"/>
  <c r="D107" i="1"/>
  <c r="C107" i="1"/>
  <c r="B107" i="1"/>
  <c r="D106" i="1"/>
  <c r="C106" i="1"/>
  <c r="B106" i="1"/>
  <c r="D105" i="1"/>
  <c r="C105" i="1"/>
  <c r="B105" i="1"/>
  <c r="D104" i="1"/>
  <c r="C104" i="1"/>
  <c r="B104" i="1"/>
  <c r="D103" i="1"/>
  <c r="C103" i="1"/>
  <c r="B103" i="1"/>
  <c r="D102" i="1"/>
  <c r="C102" i="1"/>
  <c r="B102" i="1"/>
  <c r="D101" i="1"/>
  <c r="C101" i="1"/>
  <c r="B101" i="1"/>
  <c r="D100" i="1"/>
  <c r="C100" i="1"/>
  <c r="B100" i="1"/>
  <c r="D99" i="1"/>
  <c r="C99" i="1"/>
  <c r="B99" i="1"/>
  <c r="D98" i="1"/>
  <c r="C98" i="1"/>
  <c r="B98" i="1"/>
  <c r="D97" i="1"/>
  <c r="C97" i="1"/>
  <c r="B97" i="1"/>
  <c r="D96" i="1"/>
  <c r="C96" i="1"/>
  <c r="B96" i="1"/>
  <c r="D95" i="1"/>
  <c r="C95" i="1"/>
  <c r="B95" i="1"/>
  <c r="D94" i="1"/>
  <c r="C94" i="1"/>
  <c r="B94" i="1"/>
  <c r="D93" i="1"/>
  <c r="C93" i="1"/>
  <c r="B93" i="1"/>
  <c r="D92" i="1"/>
  <c r="C92" i="1"/>
  <c r="B92" i="1"/>
  <c r="D91" i="1"/>
  <c r="C91" i="1"/>
  <c r="B91" i="1"/>
  <c r="D90" i="1"/>
  <c r="C90" i="1"/>
  <c r="B90" i="1"/>
  <c r="D89" i="1"/>
  <c r="C89" i="1"/>
  <c r="B89" i="1"/>
  <c r="D88" i="1"/>
  <c r="C88" i="1"/>
  <c r="B88" i="1"/>
  <c r="D87" i="1"/>
  <c r="C87" i="1"/>
  <c r="B87" i="1"/>
  <c r="D86" i="1"/>
  <c r="C86" i="1"/>
  <c r="B86" i="1"/>
  <c r="D85" i="1"/>
  <c r="C85" i="1"/>
  <c r="B85" i="1"/>
  <c r="D84" i="1"/>
  <c r="C84" i="1"/>
  <c r="B84" i="1"/>
  <c r="D83" i="1"/>
  <c r="C83" i="1"/>
  <c r="B83" i="1"/>
  <c r="D82" i="1"/>
  <c r="C82" i="1"/>
  <c r="B82" i="1"/>
  <c r="D81" i="1"/>
  <c r="C81" i="1"/>
  <c r="B81" i="1"/>
  <c r="D80" i="1"/>
  <c r="C80" i="1"/>
  <c r="B80" i="1"/>
  <c r="D79" i="1"/>
  <c r="C79" i="1"/>
  <c r="B79" i="1"/>
  <c r="D78" i="1"/>
  <c r="C78" i="1"/>
  <c r="B78" i="1"/>
  <c r="D77" i="1"/>
  <c r="C77" i="1"/>
  <c r="B77" i="1"/>
  <c r="D76" i="1"/>
  <c r="C76" i="1"/>
  <c r="B76" i="1"/>
  <c r="D75" i="1"/>
  <c r="C75" i="1"/>
  <c r="B75" i="1"/>
  <c r="D74" i="1"/>
  <c r="C74" i="1"/>
  <c r="B74" i="1"/>
  <c r="D73" i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68" i="1"/>
  <c r="C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  <c r="D2" i="1"/>
  <c r="C2" i="1"/>
  <c r="B2" i="1"/>
</calcChain>
</file>

<file path=xl/sharedStrings.xml><?xml version="1.0" encoding="utf-8"?>
<sst xmlns="http://schemas.openxmlformats.org/spreadsheetml/2006/main" count="87" uniqueCount="71">
  <si>
    <t>Date</t>
  </si>
  <si>
    <t>dd</t>
  </si>
  <si>
    <t>TT</t>
  </si>
  <si>
    <t>Rain</t>
  </si>
  <si>
    <t>ff-mean</t>
  </si>
  <si>
    <t>ff-gust</t>
  </si>
  <si>
    <t>MSLP-mean</t>
  </si>
  <si>
    <t>Include in here brief descriptions of the sensors used, exposure, units, height above ground, etc - see Chapter 16</t>
  </si>
  <si>
    <t>Air temperature</t>
  </si>
  <si>
    <t>RH</t>
  </si>
  <si>
    <t>MSLP</t>
  </si>
  <si>
    <t>Rainfall</t>
  </si>
  <si>
    <t>Wind direction</t>
  </si>
  <si>
    <t>Wind speed</t>
  </si>
  <si>
    <t>etc</t>
  </si>
  <si>
    <t>TTmax</t>
  </si>
  <si>
    <t>TTmin</t>
  </si>
  <si>
    <t>Header</t>
  </si>
  <si>
    <t>Derivation and explanation</t>
  </si>
  <si>
    <t>DD</t>
  </si>
  <si>
    <t>MM</t>
  </si>
  <si>
    <t>YYYY</t>
  </si>
  <si>
    <t>The format and layout of the output tables should be adjusted to suit your requirements - the tables presented here are just a 'get you started' example.</t>
  </si>
  <si>
    <t>Example datasheet - daily dataset</t>
  </si>
  <si>
    <t>To use - complete the daily data, either manually or by export from an AWS ('distilling' from sub-daily data if necessary - see 'Distilling hourly data' file example)</t>
  </si>
  <si>
    <t>To extend the table beyond 12 months, or to add extra columns to this example, expand the cell range of the pivot table (in the pivot table - Pivot table tools &gt; Change data source)</t>
  </si>
  <si>
    <t>This is an example of a simple daily dataset, containing 12 months records. A straightforward pivot table generates a table of monthly totals and means from the data in this table.</t>
  </si>
  <si>
    <t>Rain day</t>
  </si>
  <si>
    <t>Wet day</t>
  </si>
  <si>
    <t>Air frost</t>
  </si>
  <si>
    <t>Mean daily temperature, 00-00h GMT. Derived from 1 minute logged means of a calibrated platinum resistance sensor exposed in large Stevenson screen at 1.25 m above ground. Units - °C</t>
  </si>
  <si>
    <t>Daily maximum temperature, 0900-0900h GMT. The highest 1 min mean of a calibrated platinum resistance sensor exposed in large Stevenson screen at 1.25 m above ground. Units - °C</t>
  </si>
  <si>
    <t>Daily minimum temperature, 0900-0900h GMT. The lowest 1 min mean of a calibrated platinum resistance sensor exposed in large Stevenson screen at 1.25 m above ground. Units - °C</t>
  </si>
  <si>
    <t>Mean daily scalar wind speed, 00-00h GMT. Derived from 1 sec sample means of a calibrated brandX cup anemometer exposed at 10 m above ground level. Units - metres per second</t>
  </si>
  <si>
    <t>Highest gust (maximum 3 second running mean wind speed, from 1 sec sample means, 00-00h GMT) of a calibrated brandX cup anemometer exposed at 10 m above ground level. Units - metres per second</t>
  </si>
  <si>
    <t>Mean daily MSL pressure 00-00h GMT. Derived from 1 minute logged means of a calibrated pressure sensor exposed indoors, at 32.7 m above sea level, corrected to MSL using WMO tables. Units - hPa (millibars)</t>
  </si>
  <si>
    <t>Set to 1 if daily rainfall 0900-0900 is 0.2 mm or more, else zero</t>
  </si>
  <si>
    <t>Set to 1 if daily rainfall 0900-0900 is 1.0 mm or more, else zero</t>
  </si>
  <si>
    <t>Set to 1 if daily minimum air temperature in Stevenson screen 0900-0900 is below 0 °C, else zero</t>
  </si>
  <si>
    <t>Date of record, in dd mmm yyyy format</t>
  </si>
  <si>
    <t>Day number in month (1-31). Derived from the Date field. Required to split or filter values by date in the month in the pivot table</t>
  </si>
  <si>
    <t>Month number (1-12). Derived from the Date field in column A. Required to split or filter values by month in the pivot table</t>
  </si>
  <si>
    <t>Year. Derived from the Date field in column A. Required to split or filter values by year in the pivot table</t>
  </si>
  <si>
    <t>SAMPLE DESCRIPTIONS which apply to the data in this table; amend as appropriate for your own data</t>
  </si>
  <si>
    <t>Total rainfall, 0900-0900 GMT, from a manually-read standard five-inch raingauge. Units - millimetres. Traces have been excluded.</t>
  </si>
  <si>
    <t>Daily vector mean wind direction, derived from logged AWS output. Units - degrees True, veer from north</t>
  </si>
  <si>
    <t>Row Labels</t>
  </si>
  <si>
    <t>Grand Total</t>
  </si>
  <si>
    <t>Values</t>
  </si>
  <si>
    <t>Sum of Rain</t>
  </si>
  <si>
    <t>Sum of Rain day</t>
  </si>
  <si>
    <t>Sum of Wet day</t>
  </si>
  <si>
    <t>Sum of Air frost</t>
  </si>
  <si>
    <t>Average of MSLP-mean</t>
  </si>
  <si>
    <t>Average of TT</t>
  </si>
  <si>
    <t>Average of TTmax</t>
  </si>
  <si>
    <t>Max of TTmax2</t>
  </si>
  <si>
    <t>Min of TTmax3</t>
  </si>
  <si>
    <t>Average of TTmin</t>
  </si>
  <si>
    <t>Max of TTmin2</t>
  </si>
  <si>
    <t>Min of TTmin3</t>
  </si>
  <si>
    <t>Max of Rain2</t>
  </si>
  <si>
    <t>Average of ff-mean</t>
  </si>
  <si>
    <t>Max of ff-mean2</t>
  </si>
  <si>
    <t>Max of ff-gust</t>
  </si>
  <si>
    <t>This is for a single 12 month period only, but if there were more than 12 months data each year would be summarised monthly in turn in the same format</t>
  </si>
  <si>
    <r>
      <rPr>
        <b/>
        <i/>
        <sz val="11"/>
        <color theme="1"/>
        <rFont val="Calibri"/>
        <family val="2"/>
      </rPr>
      <t xml:space="preserve">From </t>
    </r>
    <r>
      <rPr>
        <b/>
        <sz val="11"/>
        <color theme="1"/>
        <rFont val="Calibri"/>
        <family val="2"/>
      </rPr>
      <t>The Weather Observer's Handbook by Stephen Burt (Cambridge University Press, second edition 2024)</t>
    </r>
  </si>
  <si>
    <r>
      <t xml:space="preserve">In the </t>
    </r>
    <r>
      <rPr>
        <b/>
        <sz val="11"/>
        <color theme="1"/>
        <rFont val="Calibri"/>
        <family val="2"/>
      </rPr>
      <t xml:space="preserve">Output - monthly data </t>
    </r>
    <r>
      <rPr>
        <sz val="11"/>
        <color theme="1"/>
        <rFont val="Calibri"/>
        <family val="2"/>
      </rPr>
      <t>tab, the pivot table function summarises daily observations into monthly values - for instance, the mean, highest and lowest maximum temperature in the month. These can be reformatted to suit.</t>
    </r>
  </si>
  <si>
    <r>
      <t xml:space="preserve">In the </t>
    </r>
    <r>
      <rPr>
        <b/>
        <sz val="11"/>
        <color theme="1"/>
        <rFont val="Calibri"/>
        <family val="2"/>
      </rPr>
      <t>Data</t>
    </r>
    <r>
      <rPr>
        <sz val="11"/>
        <color theme="1"/>
        <rFont val="Calibri"/>
        <family val="2"/>
      </rPr>
      <t xml:space="preserve"> tab, the headings are as given in Chapter 17, pp 372ff. You can, of course, amend these, add your own, or adapt in any other way you wish</t>
    </r>
  </si>
  <si>
    <r>
      <rPr>
        <sz val="11"/>
        <color theme="4"/>
        <rFont val="Calibri"/>
        <family val="2"/>
      </rPr>
      <t>Derived</t>
    </r>
    <r>
      <rPr>
        <sz val="11"/>
        <color theme="1"/>
        <rFont val="Calibri"/>
        <family val="2"/>
      </rPr>
      <t xml:space="preserve"> (calculated) columns are shown in</t>
    </r>
    <r>
      <rPr>
        <sz val="11"/>
        <color theme="4"/>
        <rFont val="Calibri"/>
        <family val="2"/>
      </rPr>
      <t xml:space="preserve"> light blue</t>
    </r>
    <r>
      <rPr>
        <sz val="11"/>
        <rFont val="Calibri"/>
        <family val="2"/>
      </rPr>
      <t>, but this is a personal choice.</t>
    </r>
  </si>
  <si>
    <r>
      <rPr>
        <b/>
        <sz val="11"/>
        <color theme="1"/>
        <rFont val="Calibri"/>
        <family val="2"/>
      </rPr>
      <t>EXAMPLE</t>
    </r>
    <r>
      <rPr>
        <sz val="11"/>
        <color theme="1"/>
        <rFont val="Calibri"/>
        <family val="2"/>
      </rPr>
      <t xml:space="preserve"> pivot table to summarise monthly and annual means and extremes from the table of daily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</si>
</sst>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\ yyyy"/>
    <numFmt numFmtId="165" formatCode="0.0"/>
    <numFmt numFmtId="166" formatCode="0.0;;&quot;- &quot;;@"/>
    <numFmt numFmtId="167" formatCode="000"/>
  </numFmts>
  <fonts count="16"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9"/>
      <color theme="3" tint="0.39997558519241921"/>
      <name val="Calibri"/>
      <family val="2"/>
    </font>
    <font>
      <sz val="9"/>
      <color theme="3" tint="0.39997558519241921"/>
      <name val="Calibri"/>
      <family val="2"/>
    </font>
    <font>
      <sz val="9"/>
      <name val="Helvetica-Narrow"/>
      <family val="2"/>
    </font>
    <font>
      <sz val="8"/>
      <color indexed="8"/>
      <name val="Tahoma"/>
      <family val="2"/>
    </font>
    <font>
      <sz val="8"/>
      <name val="Tahoma"/>
      <family val="2"/>
    </font>
    <font>
      <sz val="16"/>
      <color theme="1"/>
      <name val="Calibri"/>
      <family val="2"/>
    </font>
    <font>
      <sz val="11"/>
      <color theme="1"/>
      <name val="Calibri"/>
      <family val="2"/>
    </font>
    <font>
      <sz val="11"/>
      <color theme="4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i/>
      <sz val="11"/>
      <color theme="5"/>
      <name val="Calibri"/>
      <family val="2"/>
    </font>
    <font>
      <b/>
      <sz val="11"/>
      <color theme="3" tint="0.3999755851924192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right" wrapText="1"/>
    </xf>
    <xf numFmtId="164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65" fontId="0" fillId="0" borderId="0" xfId="0" applyNumberFormat="1"/>
    <xf numFmtId="166" fontId="7" fillId="0" borderId="0" xfId="1" applyNumberFormat="1" applyFont="1" applyAlignment="1">
      <alignment horizontal="right"/>
    </xf>
    <xf numFmtId="167" fontId="8" fillId="0" borderId="0" xfId="1" applyNumberFormat="1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wrapText="1"/>
    </xf>
    <xf numFmtId="0" fontId="0" fillId="0" borderId="0" xfId="0" applyAlignment="1">
      <alignment horizontal="right" wrapText="1"/>
    </xf>
    <xf numFmtId="1" fontId="0" fillId="0" borderId="0" xfId="0" applyNumberFormat="1"/>
    <xf numFmtId="0" fontId="0" fillId="0" borderId="0" xfId="0" applyAlignment="1">
      <alignment horizontal="left" indent="1"/>
    </xf>
    <xf numFmtId="0" fontId="9" fillId="0" borderId="0" xfId="0" applyFont="1"/>
    <xf numFmtId="0" fontId="10" fillId="0" borderId="0" xfId="0" applyFont="1"/>
    <xf numFmtId="0" fontId="13" fillId="0" borderId="0" xfId="0" applyFont="1"/>
    <xf numFmtId="0" fontId="13" fillId="0" borderId="1" xfId="0" applyFont="1" applyBorder="1"/>
    <xf numFmtId="0" fontId="14" fillId="0" borderId="0" xfId="0" applyFont="1"/>
    <xf numFmtId="0" fontId="15" fillId="0" borderId="0" xfId="0" applyFont="1"/>
    <xf numFmtId="0" fontId="0" fillId="0" borderId="0" xfId="0" applyNumberFormat="1"/>
  </cellXfs>
  <cellStyles count="2">
    <cellStyle name="Normal" xfId="0" builtinId="0"/>
    <cellStyle name="Normal_2001 daily observations - Stratfield Mortimer" xfId="1" xr:uid="{00000000-0005-0000-0000-000001000000}"/>
  </cellStyles>
  <dxfs count="12">
    <dxf>
      <numFmt numFmtId="165" formatCode="0.0"/>
    </dxf>
    <dxf>
      <alignment wrapText="1" readingOrder="0"/>
    </dxf>
    <dxf>
      <alignment wrapText="1" readingOrder="0"/>
    </dxf>
    <dxf>
      <alignment horizontal="right" readingOrder="0"/>
    </dxf>
    <dxf>
      <numFmt numFmtId="165" formatCode="0.0"/>
    </dxf>
    <dxf>
      <numFmt numFmtId="1" formatCode="0"/>
    </dxf>
    <dxf>
      <numFmt numFmtId="1" formatCode="0"/>
    </dxf>
    <dxf>
      <numFmt numFmtId="165" formatCode="0.0"/>
    </dxf>
    <dxf>
      <alignment horizontal="right" readingOrder="0"/>
    </dxf>
    <dxf>
      <alignment wrapText="1" readingOrder="0"/>
    </dxf>
    <dxf>
      <alignment wrapText="1" readingOrder="0"/>
    </dxf>
    <dxf>
      <numFmt numFmtId="165" formatCode="0.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phen Burt" refreshedDate="45360.557390856484" createdVersion="3" refreshedVersion="8" minRefreshableVersion="3" recordCount="365" xr:uid="{00000000-000A-0000-FFFF-FFFF23000000}">
  <cacheSource type="worksheet">
    <worksheetSource ref="A1:O366" sheet="Data"/>
  </cacheSource>
  <cacheFields count="15">
    <cacheField name="Date" numFmtId="164">
      <sharedItems containsSemiMixedTypes="0" containsNonDate="0" containsDate="1" containsString="0" minDate="2024-01-01T00:00:00" maxDate="2025-01-01T00:00:00"/>
    </cacheField>
    <cacheField name="DD" numFmtId="0">
      <sharedItems containsSemiMixedTypes="0" containsString="0" containsNumber="1" containsInteger="1" minValue="1" maxValue="31"/>
    </cacheField>
    <cacheField name="MM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YYYY" numFmtId="0">
      <sharedItems containsSemiMixedTypes="0" containsString="0" containsNumber="1" containsInteger="1" minValue="2015" maxValue="2024" count="2">
        <n v="2024"/>
        <n v="2015" u="1"/>
      </sharedItems>
    </cacheField>
    <cacheField name="TT" numFmtId="165">
      <sharedItems containsSemiMixedTypes="0" containsString="0" containsNumber="1" minValue="-5.2519999999999998" maxValue="20.54"/>
    </cacheField>
    <cacheField name="TTmax" numFmtId="165">
      <sharedItems containsSemiMixedTypes="0" containsString="0" containsNumber="1" minValue="-1.2669999999999999" maxValue="29.9"/>
    </cacheField>
    <cacheField name="TTmin" numFmtId="165">
      <sharedItems containsSemiMixedTypes="0" containsString="0" containsNumber="1" minValue="-13.44" maxValue="18.440000000000001"/>
    </cacheField>
    <cacheField name="Rain" numFmtId="166">
      <sharedItems containsSemiMixedTypes="0" containsString="0" containsNumber="1" minValue="0" maxValue="26.5"/>
    </cacheField>
    <cacheField name="ff-mean" numFmtId="165">
      <sharedItems containsSemiMixedTypes="0" containsString="0" containsNumber="1" minValue="0.68951736111111117" maxValue="11.27"/>
    </cacheField>
    <cacheField name="ff-gust" numFmtId="165">
      <sharedItems containsSemiMixedTypes="0" containsString="0" containsNumber="1" minValue="4.117" maxValue="33.14"/>
    </cacheField>
    <cacheField name="dd2" numFmtId="167">
      <sharedItems containsSemiMixedTypes="0" containsString="0" containsNumber="1" minValue="0.13" maxValue="359.9"/>
    </cacheField>
    <cacheField name="MSLP-mean" numFmtId="165">
      <sharedItems containsSemiMixedTypes="0" containsString="0" containsNumber="1" minValue="971.31" maxValue="1039.8"/>
    </cacheField>
    <cacheField name="Rain day" numFmtId="0">
      <sharedItems containsSemiMixedTypes="0" containsString="0" containsNumber="1" containsInteger="1" minValue="0" maxValue="1"/>
    </cacheField>
    <cacheField name="Wet day" numFmtId="0">
      <sharedItems containsSemiMixedTypes="0" containsString="0" containsNumber="1" containsInteger="1" minValue="0" maxValue="1"/>
    </cacheField>
    <cacheField name="Air frost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5">
  <r>
    <d v="2024-01-01T00:00:00"/>
    <n v="1"/>
    <x v="0"/>
    <x v="0"/>
    <n v="-0.59799999999999998"/>
    <n v="3.6059999999999999"/>
    <n v="-2.258"/>
    <n v="0.1"/>
    <n v="3.528"/>
    <n v="11.92"/>
    <n v="324"/>
    <n v="1006.2"/>
    <n v="0"/>
    <n v="0"/>
    <n v="1"/>
  </r>
  <r>
    <d v="2024-01-02T00:00:00"/>
    <n v="2"/>
    <x v="0"/>
    <x v="0"/>
    <n v="0.995"/>
    <n v="5.9020000000000001"/>
    <n v="-3.738"/>
    <n v="0.3"/>
    <n v="4.2460000000000004"/>
    <n v="12.58"/>
    <n v="255.2"/>
    <n v="1015.4"/>
    <n v="1"/>
    <n v="0"/>
    <n v="1"/>
  </r>
  <r>
    <d v="2024-01-03T00:00:00"/>
    <n v="3"/>
    <x v="0"/>
    <x v="0"/>
    <n v="-0.61499999999999999"/>
    <n v="2.8809999999999998"/>
    <n v="-1.72"/>
    <n v="0"/>
    <n v="2.8149999999999999"/>
    <n v="10.96"/>
    <n v="31.48"/>
    <n v="1023.1"/>
    <n v="0"/>
    <n v="0"/>
    <n v="1"/>
  </r>
  <r>
    <d v="2024-01-04T00:00:00"/>
    <n v="4"/>
    <x v="0"/>
    <x v="0"/>
    <n v="-3.782"/>
    <n v="1.881"/>
    <n v="-7.14"/>
    <n v="0"/>
    <n v="1.4955173611111112"/>
    <n v="6.0759999999999996"/>
    <n v="256.40349856098209"/>
    <n v="1019.8"/>
    <n v="0"/>
    <n v="0"/>
    <n v="1"/>
  </r>
  <r>
    <d v="2024-01-05T00:00:00"/>
    <n v="5"/>
    <x v="0"/>
    <x v="0"/>
    <n v="-2.137"/>
    <n v="2.2789999999999999"/>
    <n v="-7.74"/>
    <n v="17.8"/>
    <n v="2.3180000000000001"/>
    <n v="12.25"/>
    <n v="212.1"/>
    <n v="1004.9"/>
    <n v="1"/>
    <n v="1"/>
    <n v="1"/>
  </r>
  <r>
    <d v="2024-01-06T00:00:00"/>
    <n v="6"/>
    <x v="0"/>
    <x v="0"/>
    <n v="-0.95499999999999996"/>
    <n v="0.222"/>
    <n v="-3.113"/>
    <n v="2.5"/>
    <n v="4.4526909722222214"/>
    <n v="21.008000000000003"/>
    <n v="36.839951564028311"/>
    <n v="1003.1"/>
    <n v="1"/>
    <n v="1"/>
    <n v="1"/>
  </r>
  <r>
    <d v="2024-01-07T00:00:00"/>
    <n v="7"/>
    <x v="0"/>
    <x v="0"/>
    <n v="-4.6340000000000003"/>
    <n v="-2.8000000000000001E-2"/>
    <n v="-11.34"/>
    <n v="0"/>
    <n v="2.9182812499999997"/>
    <n v="17.573999999999998"/>
    <n v="327.51171298759277"/>
    <n v="1012.8"/>
    <n v="0"/>
    <n v="0"/>
    <n v="1"/>
  </r>
  <r>
    <d v="2024-01-08T00:00:00"/>
    <n v="8"/>
    <x v="0"/>
    <x v="0"/>
    <n v="-3.4020000000000001"/>
    <n v="-0.58499999999999996"/>
    <n v="-7.23"/>
    <n v="0"/>
    <n v="2.4988402777777776"/>
    <n v="14.14"/>
    <n v="358.21422108292091"/>
    <n v="1022.6"/>
    <n v="0"/>
    <n v="0"/>
    <n v="1"/>
  </r>
  <r>
    <d v="2024-01-09T00:00:00"/>
    <n v="9"/>
    <x v="0"/>
    <x v="0"/>
    <n v="-2.1320000000000001"/>
    <n v="1.1919999999999999"/>
    <n v="-5.1760000000000002"/>
    <n v="0.1"/>
    <n v="6.8854618055555568"/>
    <n v="20.75"/>
    <n v="10.34450802845349"/>
    <n v="1024.5999999999999"/>
    <n v="0"/>
    <n v="0"/>
    <n v="1"/>
  </r>
  <r>
    <d v="2024-01-10T00:00:00"/>
    <n v="10"/>
    <x v="0"/>
    <x v="0"/>
    <n v="0.81499999999999995"/>
    <n v="1.768"/>
    <n v="-3.5880000000000001"/>
    <n v="2.2000000000000002"/>
    <n v="6.306"/>
    <n v="16.57"/>
    <n v="19.75"/>
    <n v="1018.1"/>
    <n v="1"/>
    <n v="1"/>
    <n v="1"/>
  </r>
  <r>
    <d v="2024-01-11T00:00:00"/>
    <n v="11"/>
    <x v="0"/>
    <x v="0"/>
    <n v="-0.17"/>
    <n v="0.77500000000000002"/>
    <n v="-0.36799999999999999"/>
    <n v="0.1"/>
    <n v="1.4696631944444445"/>
    <n v="7.57"/>
    <n v="39.800590853778267"/>
    <n v="1018.9"/>
    <n v="0"/>
    <n v="0"/>
    <n v="1"/>
  </r>
  <r>
    <d v="2024-01-12T00:00:00"/>
    <n v="12"/>
    <x v="0"/>
    <x v="0"/>
    <n v="0.24"/>
    <n v="1.44"/>
    <n v="-1.341"/>
    <n v="6.3"/>
    <n v="4.8620000000000001"/>
    <n v="19.690000000000001"/>
    <n v="86"/>
    <n v="1008.2"/>
    <n v="1"/>
    <n v="1"/>
    <n v="1"/>
  </r>
  <r>
    <d v="2024-01-13T00:00:00"/>
    <n v="13"/>
    <x v="0"/>
    <x v="0"/>
    <n v="0.114"/>
    <n v="1.419"/>
    <n v="-0.82099999999999995"/>
    <n v="1.4"/>
    <n v="2.5049999999999999"/>
    <n v="13.61"/>
    <n v="61.73"/>
    <n v="999.87"/>
    <n v="1"/>
    <n v="1"/>
    <n v="1"/>
  </r>
  <r>
    <d v="2024-01-14T00:00:00"/>
    <n v="14"/>
    <x v="0"/>
    <x v="0"/>
    <n v="1.2130000000000001"/>
    <n v="2.8940000000000001"/>
    <n v="-0.625"/>
    <n v="0.1"/>
    <n v="2.2280000000000002"/>
    <n v="8.17"/>
    <n v="8.7799999999999994"/>
    <n v="1005.7"/>
    <n v="0"/>
    <n v="0"/>
    <n v="1"/>
  </r>
  <r>
    <d v="2024-01-15T00:00:00"/>
    <n v="15"/>
    <x v="0"/>
    <x v="0"/>
    <n v="2.7080000000000002"/>
    <n v="4.9950000000000001"/>
    <n v="-0.44700000000000001"/>
    <n v="5.0999999999999996"/>
    <n v="3.21065625"/>
    <n v="15.756"/>
    <n v="165.11922964933763"/>
    <n v="1016.7"/>
    <n v="1"/>
    <n v="1"/>
    <n v="1"/>
  </r>
  <r>
    <d v="2024-01-16T00:00:00"/>
    <n v="16"/>
    <x v="0"/>
    <x v="0"/>
    <n v="5.0430000000000001"/>
    <n v="7.08"/>
    <n v="0.72299999999999998"/>
    <n v="5.5"/>
    <n v="4.2309999999999999"/>
    <n v="21.78"/>
    <n v="160"/>
    <n v="1005.7"/>
    <n v="1"/>
    <n v="1"/>
    <n v="0"/>
  </r>
  <r>
    <d v="2024-01-17T00:00:00"/>
    <n v="17"/>
    <x v="0"/>
    <x v="0"/>
    <n v="4.6680000000000001"/>
    <n v="10.09"/>
    <n v="1.046"/>
    <n v="0.1"/>
    <n v="4.0940000000000003"/>
    <n v="15.27"/>
    <n v="242.8"/>
    <n v="1017.7"/>
    <n v="0"/>
    <n v="0"/>
    <n v="0"/>
  </r>
  <r>
    <d v="2024-01-18T00:00:00"/>
    <n v="18"/>
    <x v="0"/>
    <x v="0"/>
    <n v="3.996"/>
    <n v="8.15"/>
    <n v="-1.073"/>
    <n v="0.1"/>
    <n v="2.9740000000000002"/>
    <n v="10.99"/>
    <n v="222.1"/>
    <n v="1024.4000000000001"/>
    <n v="0"/>
    <n v="0"/>
    <n v="1"/>
  </r>
  <r>
    <d v="2024-01-19T00:00:00"/>
    <n v="19"/>
    <x v="0"/>
    <x v="0"/>
    <n v="4.9569999999999999"/>
    <n v="7.21"/>
    <n v="3.3050000000000002"/>
    <n v="6"/>
    <n v="2.5950000000000002"/>
    <n v="14.38"/>
    <n v="91.5"/>
    <n v="1020.9"/>
    <n v="1"/>
    <n v="1"/>
    <n v="0"/>
  </r>
  <r>
    <d v="2024-01-20T00:00:00"/>
    <n v="20"/>
    <x v="0"/>
    <x v="0"/>
    <n v="2.08"/>
    <n v="1.845"/>
    <n v="0.81"/>
    <n v="5.4"/>
    <n v="3.335"/>
    <n v="17.43"/>
    <n v="71.3"/>
    <n v="1012.5"/>
    <n v="1"/>
    <n v="1"/>
    <n v="0"/>
  </r>
  <r>
    <d v="2024-01-21T00:00:00"/>
    <n v="21"/>
    <x v="0"/>
    <x v="0"/>
    <n v="3.1909999999999998"/>
    <n v="7.75"/>
    <n v="-0.28599999999999998"/>
    <n v="2.5"/>
    <n v="2.258"/>
    <n v="9.6300000000000008"/>
    <n v="145.6"/>
    <n v="1018.7"/>
    <n v="1"/>
    <n v="1"/>
    <n v="1"/>
  </r>
  <r>
    <d v="2024-01-22T00:00:00"/>
    <n v="22"/>
    <x v="0"/>
    <x v="0"/>
    <n v="7.32"/>
    <n v="8.2200000000000006"/>
    <n v="-0.252"/>
    <n v="8.6"/>
    <n v="3.2869999999999999"/>
    <n v="13.51"/>
    <n v="162.80000000000001"/>
    <n v="1016.1"/>
    <n v="1"/>
    <n v="1"/>
    <n v="1"/>
  </r>
  <r>
    <d v="2024-01-23T00:00:00"/>
    <n v="23"/>
    <x v="0"/>
    <x v="0"/>
    <n v="5.181"/>
    <n v="6.7930000000000001"/>
    <n v="4.3419999999999996"/>
    <n v="0"/>
    <n v="2.9550000000000001"/>
    <n v="11.12"/>
    <n v="347.6"/>
    <n v="1021"/>
    <n v="0"/>
    <n v="0"/>
    <n v="0"/>
  </r>
  <r>
    <d v="2024-01-24T00:00:00"/>
    <n v="24"/>
    <x v="0"/>
    <x v="0"/>
    <n v="3.5579999999999998"/>
    <n v="8.1199999999999992"/>
    <n v="1.427"/>
    <n v="0.2"/>
    <n v="2.5329999999999999"/>
    <n v="9.0299999999999994"/>
    <n v="262.2"/>
    <n v="1023.9"/>
    <n v="1"/>
    <n v="0"/>
    <n v="0"/>
  </r>
  <r>
    <d v="2024-01-25T00:00:00"/>
    <n v="25"/>
    <x v="0"/>
    <x v="0"/>
    <n v="3.0510000000000002"/>
    <n v="4.3890000000000002"/>
    <n v="2.5169999999999999"/>
    <n v="0.5"/>
    <n v="3.8639999999999999"/>
    <n v="17.96"/>
    <n v="16.36"/>
    <n v="1032.2"/>
    <n v="1"/>
    <n v="0"/>
    <n v="0"/>
  </r>
  <r>
    <d v="2024-01-26T00:00:00"/>
    <n v="26"/>
    <x v="0"/>
    <x v="0"/>
    <n v="0.81599999999999995"/>
    <n v="2.3170000000000002"/>
    <n v="1.161"/>
    <n v="0"/>
    <n v="4.109"/>
    <n v="14.01"/>
    <n v="25.6"/>
    <n v="1039.8"/>
    <n v="0"/>
    <n v="0"/>
    <n v="0"/>
  </r>
  <r>
    <d v="2024-01-27T00:00:00"/>
    <n v="27"/>
    <x v="0"/>
    <x v="0"/>
    <n v="1.776"/>
    <n v="6.8230000000000004"/>
    <n v="-3.927"/>
    <n v="0.3"/>
    <n v="4.21"/>
    <n v="22.81"/>
    <n v="251.6"/>
    <n v="1030.5"/>
    <n v="1"/>
    <n v="0"/>
    <n v="1"/>
  </r>
  <r>
    <d v="2024-01-28T00:00:00"/>
    <n v="28"/>
    <x v="0"/>
    <x v="0"/>
    <n v="5.2149999999999999"/>
    <n v="7.47"/>
    <n v="-0.41099999999999998"/>
    <n v="5.7"/>
    <n v="4.3869999999999996"/>
    <n v="14.01"/>
    <n v="279.2"/>
    <n v="1013.2"/>
    <n v="1"/>
    <n v="1"/>
    <n v="1"/>
  </r>
  <r>
    <d v="2024-01-29T00:00:00"/>
    <n v="29"/>
    <x v="0"/>
    <x v="0"/>
    <n v="3.2959999999999998"/>
    <n v="6.5819999999999999"/>
    <n v="4.0510000000000002"/>
    <n v="0.4"/>
    <n v="5.1609999999999996"/>
    <n v="28.26"/>
    <n v="305.8"/>
    <n v="995.03"/>
    <n v="1"/>
    <n v="0"/>
    <n v="0"/>
  </r>
  <r>
    <d v="2024-01-30T00:00:00"/>
    <n v="30"/>
    <x v="0"/>
    <x v="0"/>
    <n v="7.4999999999999997E-2"/>
    <n v="4.6500000000000004"/>
    <n v="-2.5680000000000001"/>
    <n v="0"/>
    <n v="3.5790000000000002"/>
    <n v="15.37"/>
    <n v="299.89999999999998"/>
    <n v="1002.4"/>
    <n v="0"/>
    <n v="0"/>
    <n v="1"/>
  </r>
  <r>
    <d v="2024-01-31T00:00:00"/>
    <n v="31"/>
    <x v="0"/>
    <x v="0"/>
    <n v="-0.82399999999999995"/>
    <n v="3.879"/>
    <n v="-6.13"/>
    <n v="0.1"/>
    <n v="3.6890000000000001"/>
    <n v="12.98"/>
    <n v="257.2"/>
    <n v="1006.8"/>
    <n v="0"/>
    <n v="0"/>
    <n v="1"/>
  </r>
  <r>
    <d v="2024-02-01T00:00:00"/>
    <n v="1"/>
    <x v="1"/>
    <x v="0"/>
    <n v="1.431"/>
    <n v="5.5540000000000003"/>
    <n v="-1.4890000000000001"/>
    <n v="0.1"/>
    <n v="4.4320000000000004"/>
    <n v="14.58"/>
    <n v="262.89999999999998"/>
    <n v="1014.3"/>
    <n v="0"/>
    <n v="0"/>
    <n v="1"/>
  </r>
  <r>
    <d v="2024-02-02T00:00:00"/>
    <n v="2"/>
    <x v="1"/>
    <x v="0"/>
    <n v="5.4429999999999996"/>
    <n v="8.9499999999999993"/>
    <n v="-0.63200000000000001"/>
    <n v="2.6"/>
    <n v="7.9"/>
    <n v="21.42"/>
    <n v="234.3"/>
    <n v="1008.1"/>
    <n v="1"/>
    <n v="1"/>
    <n v="1"/>
  </r>
  <r>
    <d v="2024-02-03T00:00:00"/>
    <n v="3"/>
    <x v="1"/>
    <x v="0"/>
    <n v="4.665"/>
    <n v="8.4700000000000006"/>
    <n v="1.907"/>
    <n v="2.6"/>
    <n v="3.024"/>
    <n v="17.8"/>
    <n v="209.5"/>
    <n v="1008.5"/>
    <n v="1"/>
    <n v="1"/>
    <n v="0"/>
  </r>
  <r>
    <d v="2024-02-04T00:00:00"/>
    <n v="4"/>
    <x v="1"/>
    <x v="0"/>
    <n v="7.05"/>
    <n v="7.76"/>
    <n v="2.1800000000000002"/>
    <n v="2.9"/>
    <n v="3.6560000000000001"/>
    <n v="12.25"/>
    <n v="149.80000000000001"/>
    <n v="1004.7"/>
    <n v="1"/>
    <n v="1"/>
    <n v="0"/>
  </r>
  <r>
    <d v="2024-02-05T00:00:00"/>
    <n v="5"/>
    <x v="1"/>
    <x v="0"/>
    <n v="6.3949999999999996"/>
    <n v="11.43"/>
    <n v="4.5990000000000002"/>
    <n v="1"/>
    <n v="3.8929999999999998"/>
    <n v="18.79"/>
    <n v="190"/>
    <n v="999.73"/>
    <n v="1"/>
    <n v="1"/>
    <n v="0"/>
  </r>
  <r>
    <d v="2024-02-06T00:00:00"/>
    <n v="6"/>
    <x v="1"/>
    <x v="0"/>
    <n v="4.7649999999999997"/>
    <n v="8.75"/>
    <n v="3.3679999999999999"/>
    <n v="0"/>
    <n v="4.1609999999999996"/>
    <n v="11.75"/>
    <n v="13.93"/>
    <n v="1014.2"/>
    <n v="0"/>
    <n v="0"/>
    <n v="0"/>
  </r>
  <r>
    <d v="2024-02-07T00:00:00"/>
    <n v="7"/>
    <x v="1"/>
    <x v="0"/>
    <n v="3.4"/>
    <n v="4.931"/>
    <n v="0.125"/>
    <n v="0.2"/>
    <n v="2.2890000000000001"/>
    <n v="12.29"/>
    <n v="11"/>
    <n v="1022.8"/>
    <n v="1"/>
    <n v="0"/>
    <n v="0"/>
  </r>
  <r>
    <d v="2024-02-08T00:00:00"/>
    <n v="8"/>
    <x v="1"/>
    <x v="0"/>
    <n v="1.5669999999999999"/>
    <n v="2.3570000000000002"/>
    <n v="1.8"/>
    <n v="0.7"/>
    <n v="6.8"/>
    <n v="21.05"/>
    <n v="29.47"/>
    <n v="1012.4"/>
    <n v="1"/>
    <n v="0"/>
    <n v="0"/>
  </r>
  <r>
    <d v="2024-02-09T00:00:00"/>
    <n v="9"/>
    <x v="1"/>
    <x v="0"/>
    <n v="1.83"/>
    <n v="5.0990000000000002"/>
    <n v="-5.0000000000000001E-3"/>
    <n v="0.1"/>
    <n v="6.57"/>
    <n v="25.33"/>
    <n v="17.78"/>
    <n v="1012.6"/>
    <n v="0"/>
    <n v="0"/>
    <n v="1"/>
  </r>
  <r>
    <d v="2024-02-10T00:00:00"/>
    <n v="10"/>
    <x v="1"/>
    <x v="0"/>
    <n v="1.036"/>
    <n v="3.7589999999999999"/>
    <n v="0.69299999999999995"/>
    <n v="0"/>
    <n v="6.3730000000000002"/>
    <n v="22.11"/>
    <n v="10.88"/>
    <n v="1018.1"/>
    <n v="0"/>
    <n v="0"/>
    <n v="0"/>
  </r>
  <r>
    <d v="2024-02-11T00:00:00"/>
    <n v="11"/>
    <x v="1"/>
    <x v="0"/>
    <n v="0.127"/>
    <n v="3.6419999999999999"/>
    <n v="-1.907"/>
    <n v="0"/>
    <n v="6.8810000000000002"/>
    <n v="25.2"/>
    <n v="10.02"/>
    <n v="1022.8"/>
    <n v="0"/>
    <n v="0"/>
    <n v="1"/>
  </r>
  <r>
    <d v="2024-02-12T00:00:00"/>
    <n v="12"/>
    <x v="1"/>
    <x v="0"/>
    <n v="2.4769999999999999"/>
    <n v="5.63"/>
    <n v="-2.9780000000000002"/>
    <n v="0.5"/>
    <n v="4.694"/>
    <n v="14.54"/>
    <n v="12.09"/>
    <n v="1023.5"/>
    <n v="1"/>
    <n v="0"/>
    <n v="1"/>
  </r>
  <r>
    <d v="2024-02-13T00:00:00"/>
    <n v="13"/>
    <x v="1"/>
    <x v="0"/>
    <n v="1.97"/>
    <n v="3.8319999999999999"/>
    <n v="0.62"/>
    <n v="0.2"/>
    <n v="5.6749999999999998"/>
    <n v="18"/>
    <n v="14.95"/>
    <n v="1023.4"/>
    <n v="1"/>
    <n v="0"/>
    <n v="0"/>
  </r>
  <r>
    <d v="2024-02-14T00:00:00"/>
    <n v="14"/>
    <x v="1"/>
    <x v="0"/>
    <n v="2.0030000000000001"/>
    <n v="4.2649999999999997"/>
    <n v="-1.3049999999999999"/>
    <n v="1.2"/>
    <n v="1.8109999999999999"/>
    <n v="11.22"/>
    <n v="339"/>
    <n v="1017.2"/>
    <n v="1"/>
    <n v="1"/>
    <n v="1"/>
  </r>
  <r>
    <d v="2024-02-15T00:00:00"/>
    <n v="15"/>
    <x v="1"/>
    <x v="0"/>
    <n v="2.085"/>
    <n v="4.298"/>
    <n v="-1.069"/>
    <n v="4.2"/>
    <n v="2.7410000000000001"/>
    <n v="10.59"/>
    <n v="203.3"/>
    <n v="1006.1"/>
    <n v="1"/>
    <n v="1"/>
    <n v="1"/>
  </r>
  <r>
    <d v="2024-02-16T00:00:00"/>
    <n v="16"/>
    <x v="1"/>
    <x v="0"/>
    <n v="3.4750000000000001"/>
    <n v="5.2560000000000002"/>
    <n v="0.59599999999999997"/>
    <n v="4.5999999999999996"/>
    <n v="4.0460000000000003"/>
    <n v="13.41"/>
    <n v="206.4"/>
    <n v="993.27"/>
    <n v="1"/>
    <n v="1"/>
    <n v="0"/>
  </r>
  <r>
    <d v="2024-02-17T00:00:00"/>
    <n v="17"/>
    <x v="1"/>
    <x v="0"/>
    <n v="3.2869999999999999"/>
    <n v="8.59"/>
    <n v="1.8839999999999999"/>
    <n v="1.6"/>
    <n v="1.504"/>
    <n v="10.82"/>
    <n v="118.2"/>
    <n v="991.24"/>
    <n v="1"/>
    <n v="1"/>
    <n v="0"/>
  </r>
  <r>
    <d v="2024-02-18T00:00:00"/>
    <n v="18"/>
    <x v="1"/>
    <x v="0"/>
    <n v="2.1070000000000002"/>
    <n v="6.0570000000000004"/>
    <n v="-1.853"/>
    <n v="5.6"/>
    <n v="2.669"/>
    <n v="15.84"/>
    <n v="47.53"/>
    <n v="990.13"/>
    <n v="1"/>
    <n v="1"/>
    <n v="1"/>
  </r>
  <r>
    <d v="2024-02-19T00:00:00"/>
    <n v="19"/>
    <x v="1"/>
    <x v="0"/>
    <n v="2.6429999999999998"/>
    <n v="7.51"/>
    <n v="0.72799999999999998"/>
    <n v="0"/>
    <n v="4.2137916666666664"/>
    <n v="15.54"/>
    <n v="266.84613446895099"/>
    <n v="994.8"/>
    <n v="0"/>
    <n v="0"/>
    <n v="0"/>
  </r>
  <r>
    <d v="2024-02-20T00:00:00"/>
    <n v="20"/>
    <x v="1"/>
    <x v="0"/>
    <n v="0.14299999999999999"/>
    <n v="8.09"/>
    <n v="-4.4630000000000001"/>
    <n v="2.4"/>
    <n v="2.3370000000000002"/>
    <n v="13.48"/>
    <n v="222.1"/>
    <n v="998.1"/>
    <n v="1"/>
    <n v="1"/>
    <n v="1"/>
  </r>
  <r>
    <d v="2024-02-21T00:00:00"/>
    <n v="21"/>
    <x v="1"/>
    <x v="0"/>
    <n v="2.57"/>
    <n v="8.6"/>
    <n v="-4.1920000000000002"/>
    <n v="11.4"/>
    <n v="2.5449999999999999"/>
    <n v="13.68"/>
    <n v="210.6"/>
    <n v="993.37"/>
    <n v="1"/>
    <n v="1"/>
    <n v="1"/>
  </r>
  <r>
    <d v="2024-02-22T00:00:00"/>
    <n v="22"/>
    <x v="1"/>
    <x v="0"/>
    <n v="2.5179999999999998"/>
    <n v="2.4820000000000002"/>
    <n v="1.446"/>
    <n v="1.8"/>
    <n v="6.2839999999999998"/>
    <n v="19.420000000000002"/>
    <n v="27.09"/>
    <n v="986.94"/>
    <n v="1"/>
    <n v="1"/>
    <n v="0"/>
  </r>
  <r>
    <d v="2024-02-23T00:00:00"/>
    <n v="23"/>
    <x v="1"/>
    <x v="0"/>
    <n v="2.4609999999999999"/>
    <n v="6.76"/>
    <n v="1.1990000000000001"/>
    <n v="4.4000000000000004"/>
    <n v="4.33"/>
    <n v="15.44"/>
    <n v="58.06"/>
    <n v="991.96"/>
    <n v="1"/>
    <n v="1"/>
    <n v="0"/>
  </r>
  <r>
    <d v="2024-02-24T00:00:00"/>
    <n v="24"/>
    <x v="1"/>
    <x v="0"/>
    <n v="7.13"/>
    <n v="10.62"/>
    <n v="1.5609999999999999"/>
    <n v="1.7"/>
    <n v="3.1589999999999998"/>
    <n v="17.47"/>
    <n v="134.9"/>
    <n v="989.87"/>
    <n v="1"/>
    <n v="1"/>
    <n v="0"/>
  </r>
  <r>
    <d v="2024-02-25T00:00:00"/>
    <n v="25"/>
    <x v="1"/>
    <x v="0"/>
    <n v="7.03"/>
    <n v="8.89"/>
    <n v="6.1"/>
    <n v="7.7"/>
    <n v="4.375"/>
    <n v="16.04"/>
    <n v="188.7"/>
    <n v="985.72"/>
    <n v="1"/>
    <n v="1"/>
    <n v="0"/>
  </r>
  <r>
    <d v="2024-02-26T00:00:00"/>
    <n v="26"/>
    <x v="1"/>
    <x v="0"/>
    <n v="5.2869999999999999"/>
    <n v="8.93"/>
    <n v="4.5220000000000002"/>
    <n v="2.4"/>
    <n v="8.26"/>
    <n v="33.1"/>
    <n v="253.4"/>
    <n v="990.84"/>
    <n v="1"/>
    <n v="1"/>
    <n v="0"/>
  </r>
  <r>
    <d v="2024-02-27T00:00:00"/>
    <n v="27"/>
    <x v="1"/>
    <x v="0"/>
    <n v="6.4089999999999998"/>
    <n v="10.82"/>
    <n v="0.88700000000000001"/>
    <n v="13"/>
    <n v="4.359"/>
    <n v="21.05"/>
    <n v="199.7"/>
    <n v="992.21"/>
    <n v="1"/>
    <n v="1"/>
    <n v="0"/>
  </r>
  <r>
    <d v="2024-02-28T00:00:00"/>
    <n v="28"/>
    <x v="1"/>
    <x v="0"/>
    <n v="4.718"/>
    <n v="6.0590000000000002"/>
    <n v="4.1900000000000004"/>
    <n v="1.8"/>
    <n v="5.3129999999999997"/>
    <n v="21.12"/>
    <n v="317.39999999999998"/>
    <n v="990.8"/>
    <n v="1"/>
    <n v="1"/>
    <n v="0"/>
  </r>
  <r>
    <d v="2024-03-01T00:00:00"/>
    <n v="1"/>
    <x v="2"/>
    <x v="0"/>
    <n v="3.1110000000000002"/>
    <n v="10.53"/>
    <n v="-2.403"/>
    <n v="0.1"/>
    <n v="1.946"/>
    <n v="8.67"/>
    <n v="234.9"/>
    <n v="1011.4"/>
    <n v="0"/>
    <n v="0"/>
    <n v="1"/>
  </r>
  <r>
    <d v="2024-03-02T00:00:00"/>
    <n v="2"/>
    <x v="2"/>
    <x v="0"/>
    <n v="2.7589999999999999"/>
    <n v="10.95"/>
    <n v="-4.1580000000000004"/>
    <n v="0"/>
    <n v="1.8260000000000001"/>
    <n v="8.73"/>
    <n v="38.99"/>
    <n v="1022.5"/>
    <n v="0"/>
    <n v="0"/>
    <n v="1"/>
  </r>
  <r>
    <d v="2024-03-03T00:00:00"/>
    <n v="3"/>
    <x v="2"/>
    <x v="0"/>
    <n v="3.16"/>
    <n v="7.37"/>
    <n v="1.1020000000000001"/>
    <n v="0"/>
    <n v="4.9290000000000003"/>
    <n v="19.260000000000002"/>
    <n v="61.97"/>
    <n v="1020"/>
    <n v="0"/>
    <n v="0"/>
    <n v="0"/>
  </r>
  <r>
    <d v="2024-03-04T00:00:00"/>
    <n v="4"/>
    <x v="2"/>
    <x v="0"/>
    <n v="2.7170000000000001"/>
    <n v="7.69"/>
    <n v="1.0369999999999999"/>
    <n v="0"/>
    <n v="5.26"/>
    <n v="19.32"/>
    <n v="36.89"/>
    <n v="1025.3"/>
    <n v="0"/>
    <n v="0"/>
    <n v="0"/>
  </r>
  <r>
    <d v="2024-03-05T00:00:00"/>
    <n v="5"/>
    <x v="2"/>
    <x v="0"/>
    <n v="2.129"/>
    <n v="9.9"/>
    <n v="-5.9329999999999998"/>
    <n v="0"/>
    <n v="2.8420000000000001"/>
    <n v="13.22"/>
    <n v="287.60000000000002"/>
    <n v="1030"/>
    <n v="0"/>
    <n v="0"/>
    <n v="1"/>
  </r>
  <r>
    <d v="2024-03-06T00:00:00"/>
    <n v="6"/>
    <x v="2"/>
    <x v="0"/>
    <n v="3.3090000000000002"/>
    <n v="8.36"/>
    <n v="1.2470000000000001"/>
    <n v="0"/>
    <n v="3.8889999999999998"/>
    <n v="14.94"/>
    <n v="31.35"/>
    <n v="1028.3"/>
    <n v="0"/>
    <n v="0"/>
    <n v="0"/>
  </r>
  <r>
    <d v="2024-03-07T00:00:00"/>
    <n v="7"/>
    <x v="2"/>
    <x v="0"/>
    <n v="-0.153"/>
    <n v="5.6369999999999996"/>
    <n v="-5.5369999999999999"/>
    <n v="0"/>
    <n v="4.1849999999999996"/>
    <n v="16.07"/>
    <n v="41.31"/>
    <n v="1033"/>
    <n v="0"/>
    <n v="0"/>
    <n v="1"/>
  </r>
  <r>
    <d v="2024-03-08T00:00:00"/>
    <n v="8"/>
    <x v="2"/>
    <x v="0"/>
    <n v="1.909"/>
    <n v="7.4"/>
    <n v="-4.21"/>
    <n v="0"/>
    <n v="5.6360000000000001"/>
    <n v="20.09"/>
    <n v="35.36"/>
    <n v="1030"/>
    <n v="0"/>
    <n v="0"/>
    <n v="1"/>
  </r>
  <r>
    <d v="2024-03-09T00:00:00"/>
    <n v="9"/>
    <x v="2"/>
    <x v="0"/>
    <n v="4.8940000000000001"/>
    <n v="8"/>
    <n v="0.89800000000000002"/>
    <n v="0"/>
    <n v="6.4909999999999997"/>
    <n v="21.45"/>
    <n v="33.340000000000003"/>
    <n v="1030"/>
    <n v="0"/>
    <n v="0"/>
    <n v="0"/>
  </r>
  <r>
    <d v="2024-03-10T00:00:00"/>
    <n v="10"/>
    <x v="2"/>
    <x v="0"/>
    <n v="3.774"/>
    <n v="6.3780000000000001"/>
    <n v="2.0920000000000001"/>
    <n v="0"/>
    <n v="7.14"/>
    <n v="20.190000000000001"/>
    <n v="33.74"/>
    <n v="1029.0999999999999"/>
    <n v="0"/>
    <n v="0"/>
    <n v="0"/>
  </r>
  <r>
    <d v="2024-03-11T00:00:00"/>
    <n v="11"/>
    <x v="2"/>
    <x v="0"/>
    <n v="3.1389999999999998"/>
    <n v="6.8449999999999998"/>
    <n v="-8.4000000000000005E-2"/>
    <n v="0"/>
    <n v="5.2069999999999999"/>
    <n v="18.3"/>
    <n v="17.7"/>
    <n v="1024.9000000000001"/>
    <n v="0"/>
    <n v="0"/>
    <n v="1"/>
  </r>
  <r>
    <d v="2024-03-12T00:00:00"/>
    <n v="12"/>
    <x v="2"/>
    <x v="0"/>
    <n v="5.0380000000000003"/>
    <n v="9.09"/>
    <n v="-2.226"/>
    <n v="2.5"/>
    <n v="4.4240000000000004"/>
    <n v="16.170000000000002"/>
    <n v="326.39999999999998"/>
    <n v="1022.2"/>
    <n v="1"/>
    <n v="1"/>
    <n v="1"/>
  </r>
  <r>
    <d v="2024-03-13T00:00:00"/>
    <n v="13"/>
    <x v="2"/>
    <x v="0"/>
    <n v="6.218"/>
    <n v="10.54"/>
    <n v="3.13"/>
    <n v="0.1"/>
    <n v="2.6970000000000001"/>
    <n v="11.75"/>
    <n v="343.4"/>
    <n v="1030.9000000000001"/>
    <n v="0"/>
    <n v="0"/>
    <n v="0"/>
  </r>
  <r>
    <d v="2024-03-14T00:00:00"/>
    <n v="14"/>
    <x v="2"/>
    <x v="0"/>
    <n v="8.01"/>
    <n v="13.5"/>
    <n v="2.9249999999999998"/>
    <n v="0"/>
    <n v="4.3310000000000004"/>
    <n v="19.86"/>
    <n v="305"/>
    <n v="1029.5999999999999"/>
    <n v="0"/>
    <n v="0"/>
    <n v="0"/>
  </r>
  <r>
    <d v="2024-03-15T00:00:00"/>
    <n v="15"/>
    <x v="2"/>
    <x v="0"/>
    <n v="7.25"/>
    <n v="13.92"/>
    <n v="2.3860000000000001"/>
    <n v="0"/>
    <n v="4.593"/>
    <n v="19.62"/>
    <n v="276.89999999999998"/>
    <n v="1027.4000000000001"/>
    <n v="0"/>
    <n v="0"/>
    <n v="0"/>
  </r>
  <r>
    <d v="2024-03-16T00:00:00"/>
    <n v="16"/>
    <x v="2"/>
    <x v="0"/>
    <n v="4.8120000000000003"/>
    <n v="12.61"/>
    <n v="-2.3730000000000002"/>
    <n v="0"/>
    <n v="2.9180000000000001"/>
    <n v="15.14"/>
    <n v="210.2"/>
    <n v="1025.9000000000001"/>
    <n v="0"/>
    <n v="0"/>
    <n v="1"/>
  </r>
  <r>
    <d v="2024-03-17T00:00:00"/>
    <n v="17"/>
    <x v="2"/>
    <x v="0"/>
    <n v="6.9409999999999998"/>
    <n v="13.79"/>
    <n v="-0.24299999999999999"/>
    <n v="0"/>
    <n v="4.2050000000000001"/>
    <n v="15.21"/>
    <n v="213"/>
    <n v="1022.5"/>
    <n v="0"/>
    <n v="0"/>
    <n v="1"/>
  </r>
  <r>
    <d v="2024-03-18T00:00:00"/>
    <n v="18"/>
    <x v="2"/>
    <x v="0"/>
    <n v="10.26"/>
    <n v="16.559999999999999"/>
    <n v="4.4109999999999996"/>
    <n v="1.3"/>
    <n v="5.3079999999999998"/>
    <n v="24.84"/>
    <n v="193.7"/>
    <n v="1014.2"/>
    <n v="1"/>
    <n v="1"/>
    <n v="0"/>
  </r>
  <r>
    <d v="2024-03-19T00:00:00"/>
    <n v="19"/>
    <x v="2"/>
    <x v="0"/>
    <n v="9.7200000000000006"/>
    <n v="11.82"/>
    <n v="5.6070000000000002"/>
    <n v="8.1999999999999993"/>
    <n v="5.1319999999999997"/>
    <n v="19.86"/>
    <n v="203.1"/>
    <n v="1011.1"/>
    <n v="1"/>
    <n v="1"/>
    <n v="0"/>
  </r>
  <r>
    <d v="2024-03-20T00:00:00"/>
    <n v="20"/>
    <x v="2"/>
    <x v="0"/>
    <n v="10.85"/>
    <n v="12.41"/>
    <n v="8.76"/>
    <n v="1.7"/>
    <n v="7.41"/>
    <n v="22.21"/>
    <n v="212.6"/>
    <n v="1004.6"/>
    <n v="1"/>
    <n v="1"/>
    <n v="0"/>
  </r>
  <r>
    <d v="2024-03-21T00:00:00"/>
    <n v="21"/>
    <x v="2"/>
    <x v="0"/>
    <n v="7.92"/>
    <n v="12.91"/>
    <n v="4.6900000000000004"/>
    <n v="0.1"/>
    <n v="3.2170000000000001"/>
    <n v="11.72"/>
    <n v="253.4"/>
    <n v="1018"/>
    <n v="0"/>
    <n v="0"/>
    <n v="0"/>
  </r>
  <r>
    <d v="2024-03-22T00:00:00"/>
    <n v="22"/>
    <x v="2"/>
    <x v="0"/>
    <n v="7.43"/>
    <n v="11.49"/>
    <n v="3.9790000000000001"/>
    <n v="0.5"/>
    <n v="6.2009999999999996"/>
    <n v="24.5"/>
    <n v="208.7"/>
    <n v="1017.1"/>
    <n v="1"/>
    <n v="0"/>
    <n v="0"/>
  </r>
  <r>
    <d v="2024-03-23T00:00:00"/>
    <n v="23"/>
    <x v="2"/>
    <x v="0"/>
    <n v="5.8109999999999999"/>
    <n v="9.98"/>
    <n v="-1.415"/>
    <n v="1.1000000000000001"/>
    <n v="2.976"/>
    <n v="13.38"/>
    <n v="155.9"/>
    <n v="1015.4"/>
    <n v="1"/>
    <n v="1"/>
    <n v="1"/>
  </r>
  <r>
    <d v="2024-03-24T00:00:00"/>
    <n v="24"/>
    <x v="2"/>
    <x v="0"/>
    <n v="11.28"/>
    <n v="17.71"/>
    <n v="5.3179999999999996"/>
    <n v="3.8"/>
    <n v="2.9780000000000002"/>
    <n v="13.22"/>
    <n v="148.1"/>
    <n v="1004.4"/>
    <n v="1"/>
    <n v="1"/>
    <n v="0"/>
  </r>
  <r>
    <d v="2024-03-25T00:00:00"/>
    <n v="25"/>
    <x v="2"/>
    <x v="0"/>
    <n v="10.57"/>
    <n v="13.85"/>
    <n v="9.31"/>
    <n v="8.6999999999999993"/>
    <n v="5.0229999999999997"/>
    <n v="25.97"/>
    <n v="172.8"/>
    <n v="999.12"/>
    <n v="1"/>
    <n v="1"/>
    <n v="0"/>
  </r>
  <r>
    <d v="2024-03-26T00:00:00"/>
    <n v="26"/>
    <x v="2"/>
    <x v="0"/>
    <n v="8.86"/>
    <n v="11.77"/>
    <n v="7.2"/>
    <n v="1.4"/>
    <n v="7.46"/>
    <n v="26.03"/>
    <n v="196.8"/>
    <n v="1000.5"/>
    <n v="1"/>
    <n v="1"/>
    <n v="0"/>
  </r>
  <r>
    <d v="2024-03-27T00:00:00"/>
    <n v="27"/>
    <x v="2"/>
    <x v="0"/>
    <n v="8.7899999999999991"/>
    <n v="14.37"/>
    <n v="5.718"/>
    <n v="2.9"/>
    <n v="4.2149999999999999"/>
    <n v="17.399999999999999"/>
    <n v="245.2"/>
    <n v="1005.2"/>
    <n v="1"/>
    <n v="1"/>
    <n v="0"/>
  </r>
  <r>
    <d v="2024-03-28T00:00:00"/>
    <n v="28"/>
    <x v="2"/>
    <x v="0"/>
    <n v="7.97"/>
    <n v="12.15"/>
    <n v="3.19"/>
    <n v="3.1"/>
    <n v="4.5730000000000004"/>
    <n v="17.07"/>
    <n v="231.3"/>
    <n v="1008.6"/>
    <n v="1"/>
    <n v="1"/>
    <n v="0"/>
  </r>
  <r>
    <d v="2024-03-29T00:00:00"/>
    <n v="29"/>
    <x v="2"/>
    <x v="0"/>
    <n v="9.3699999999999992"/>
    <n v="11.47"/>
    <n v="7.02"/>
    <n v="5.8"/>
    <n v="3.859"/>
    <n v="15.97"/>
    <n v="178.5"/>
    <n v="998.42"/>
    <n v="1"/>
    <n v="1"/>
    <n v="0"/>
  </r>
  <r>
    <d v="2024-03-30T00:00:00"/>
    <n v="30"/>
    <x v="2"/>
    <x v="0"/>
    <n v="7.32"/>
    <n v="11.09"/>
    <n v="8.06"/>
    <n v="4.4000000000000004"/>
    <n v="8.1"/>
    <n v="29.58"/>
    <n v="205.9"/>
    <n v="986.66"/>
    <n v="1"/>
    <n v="1"/>
    <n v="0"/>
  </r>
  <r>
    <d v="2024-03-31T00:00:00"/>
    <n v="31"/>
    <x v="2"/>
    <x v="0"/>
    <n v="4.157"/>
    <n v="7.41"/>
    <n v="2.9470000000000001"/>
    <n v="0.2"/>
    <n v="9.4600000000000009"/>
    <n v="29.68"/>
    <n v="241.2"/>
    <n v="991.46"/>
    <n v="1"/>
    <n v="0"/>
    <n v="0"/>
  </r>
  <r>
    <d v="2024-04-01T00:00:00"/>
    <n v="1"/>
    <x v="3"/>
    <x v="0"/>
    <n v="5.1959999999999997"/>
    <n v="9.52"/>
    <n v="1.1819999999999999"/>
    <n v="2.8"/>
    <n v="7.77"/>
    <n v="23.94"/>
    <n v="233.1"/>
    <n v="1007.6"/>
    <n v="1"/>
    <n v="1"/>
    <n v="0"/>
  </r>
  <r>
    <d v="2024-04-02T00:00:00"/>
    <n v="2"/>
    <x v="3"/>
    <x v="0"/>
    <n v="6.9909999999999997"/>
    <n v="11.01"/>
    <n v="4.1349999999999998"/>
    <n v="7.1"/>
    <n v="6.468"/>
    <n v="22.84"/>
    <n v="184.3"/>
    <n v="1002"/>
    <n v="1"/>
    <n v="1"/>
    <n v="0"/>
  </r>
  <r>
    <d v="2024-04-03T00:00:00"/>
    <n v="3"/>
    <x v="3"/>
    <x v="0"/>
    <n v="6.524"/>
    <n v="10.94"/>
    <n v="2.1560000000000001"/>
    <n v="3.3"/>
    <n v="4.101"/>
    <n v="17.100000000000001"/>
    <n v="171.4"/>
    <n v="1000"/>
    <n v="1"/>
    <n v="1"/>
    <n v="0"/>
  </r>
  <r>
    <d v="2024-04-04T00:00:00"/>
    <n v="4"/>
    <x v="3"/>
    <x v="0"/>
    <n v="6.8869999999999996"/>
    <n v="12.36"/>
    <n v="5.1929999999999996"/>
    <n v="0"/>
    <n v="5.0839999999999996"/>
    <n v="17.53"/>
    <n v="286.2"/>
    <n v="1013.1"/>
    <n v="0"/>
    <n v="0"/>
    <n v="0"/>
  </r>
  <r>
    <d v="2024-04-05T00:00:00"/>
    <n v="5"/>
    <x v="3"/>
    <x v="0"/>
    <n v="8.11"/>
    <n v="12.61"/>
    <n v="0.97399999999999998"/>
    <n v="0"/>
    <n v="6.4880000000000004"/>
    <n v="22.84"/>
    <n v="207.3"/>
    <n v="1022.4"/>
    <n v="0"/>
    <n v="0"/>
    <n v="0"/>
  </r>
  <r>
    <d v="2024-04-06T00:00:00"/>
    <n v="6"/>
    <x v="3"/>
    <x v="0"/>
    <n v="10.89"/>
    <n v="15.46"/>
    <n v="5.6369999999999996"/>
    <n v="0"/>
    <n v="5.4829999999999997"/>
    <n v="22.38"/>
    <n v="174.2"/>
    <n v="1015.5"/>
    <n v="0"/>
    <n v="0"/>
    <n v="0"/>
  </r>
  <r>
    <d v="2024-04-07T00:00:00"/>
    <n v="7"/>
    <x v="3"/>
    <x v="0"/>
    <n v="8.6"/>
    <n v="12.44"/>
    <n v="5.4189999999999996"/>
    <n v="0"/>
    <n v="2.83"/>
    <n v="13.48"/>
    <n v="339.9"/>
    <n v="1018.7"/>
    <n v="0"/>
    <n v="0"/>
    <n v="0"/>
  </r>
  <r>
    <d v="2024-04-08T00:00:00"/>
    <n v="8"/>
    <x v="3"/>
    <x v="0"/>
    <n v="8.65"/>
    <n v="16.75"/>
    <n v="7.1999999999999995E-2"/>
    <n v="0"/>
    <n v="2.2080000000000002"/>
    <n v="11.49"/>
    <n v="340.5"/>
    <n v="1031"/>
    <n v="0"/>
    <n v="0"/>
    <n v="0"/>
  </r>
  <r>
    <d v="2024-04-09T00:00:00"/>
    <n v="9"/>
    <x v="3"/>
    <x v="0"/>
    <n v="10.11"/>
    <n v="18.57"/>
    <n v="9.2999999999999999E-2"/>
    <n v="0"/>
    <n v="1.5069999999999999"/>
    <n v="9.36"/>
    <n v="16.100000000000001"/>
    <n v="1033.2"/>
    <n v="0"/>
    <n v="0"/>
    <n v="0"/>
  </r>
  <r>
    <d v="2024-04-10T00:00:00"/>
    <n v="10"/>
    <x v="3"/>
    <x v="0"/>
    <n v="11.4"/>
    <n v="18.48"/>
    <n v="4.367"/>
    <n v="0"/>
    <n v="2.976"/>
    <n v="15.31"/>
    <n v="41.84"/>
    <n v="1033.0999999999999"/>
    <n v="0"/>
    <n v="0"/>
    <n v="0"/>
  </r>
  <r>
    <d v="2024-04-11T00:00:00"/>
    <n v="11"/>
    <x v="3"/>
    <x v="0"/>
    <n v="8.9600000000000009"/>
    <n v="14.38"/>
    <n v="5.2069999999999999"/>
    <n v="0"/>
    <n v="5.6189999999999998"/>
    <n v="19.86"/>
    <n v="39.36"/>
    <n v="1029.7"/>
    <n v="0"/>
    <n v="0"/>
    <n v="0"/>
  </r>
  <r>
    <d v="2024-04-12T00:00:00"/>
    <n v="12"/>
    <x v="3"/>
    <x v="0"/>
    <n v="8.89"/>
    <n v="13.96"/>
    <n v="4.9809999999999999"/>
    <n v="0"/>
    <n v="7.45"/>
    <n v="20.32"/>
    <n v="24.64"/>
    <n v="1026.5"/>
    <n v="0"/>
    <n v="0"/>
    <n v="0"/>
  </r>
  <r>
    <d v="2024-04-13T00:00:00"/>
    <n v="13"/>
    <x v="3"/>
    <x v="0"/>
    <n v="8.73"/>
    <n v="15.06"/>
    <n v="2.3959999999999999"/>
    <n v="0"/>
    <n v="6.7050000000000001"/>
    <n v="20.149999999999999"/>
    <n v="23.41"/>
    <n v="1024.7"/>
    <n v="0"/>
    <n v="0"/>
    <n v="0"/>
  </r>
  <r>
    <d v="2024-04-14T00:00:00"/>
    <n v="14"/>
    <x v="3"/>
    <x v="0"/>
    <n v="7.88"/>
    <n v="11.73"/>
    <n v="5.7469999999999999"/>
    <n v="0"/>
    <n v="5.2670000000000003"/>
    <n v="18.39"/>
    <n v="27.7"/>
    <n v="1021.7"/>
    <n v="0"/>
    <n v="0"/>
    <n v="0"/>
  </r>
  <r>
    <d v="2024-04-15T00:00:00"/>
    <n v="15"/>
    <x v="3"/>
    <x v="0"/>
    <n v="8.01"/>
    <n v="13.76"/>
    <n v="1.6950000000000001"/>
    <n v="0"/>
    <n v="5.8470000000000004"/>
    <n v="19.36"/>
    <n v="22.72"/>
    <n v="1023.7"/>
    <n v="0"/>
    <n v="0"/>
    <n v="0"/>
  </r>
  <r>
    <d v="2024-04-16T00:00:00"/>
    <n v="16"/>
    <x v="3"/>
    <x v="0"/>
    <n v="8.0299999999999994"/>
    <n v="13.82"/>
    <n v="2.7679999999999998"/>
    <n v="0"/>
    <n v="4.5410000000000004"/>
    <n v="19.46"/>
    <n v="36.380000000000003"/>
    <n v="1027"/>
    <n v="0"/>
    <n v="0"/>
    <n v="0"/>
  </r>
  <r>
    <d v="2024-04-17T00:00:00"/>
    <n v="17"/>
    <x v="3"/>
    <x v="0"/>
    <n v="7.16"/>
    <n v="17.22"/>
    <n v="-1.873"/>
    <n v="0"/>
    <n v="1.4350000000000001"/>
    <n v="7.8"/>
    <n v="262.7"/>
    <n v="1021.7"/>
    <n v="0"/>
    <n v="0"/>
    <n v="1"/>
  </r>
  <r>
    <d v="2024-04-18T00:00:00"/>
    <n v="18"/>
    <x v="3"/>
    <x v="0"/>
    <n v="9.65"/>
    <n v="18.97"/>
    <n v="-1.2450000000000001"/>
    <n v="0"/>
    <n v="1.94"/>
    <n v="16.34"/>
    <n v="51.58"/>
    <n v="1015.7"/>
    <n v="0"/>
    <n v="0"/>
    <n v="1"/>
  </r>
  <r>
    <d v="2024-04-19T00:00:00"/>
    <n v="19"/>
    <x v="3"/>
    <x v="0"/>
    <n v="10.62"/>
    <n v="17.079999999999998"/>
    <n v="3.879"/>
    <n v="0"/>
    <n v="3.0419999999999998"/>
    <n v="13.18"/>
    <n v="206.8"/>
    <n v="1016.6"/>
    <n v="0"/>
    <n v="0"/>
    <n v="0"/>
  </r>
  <r>
    <d v="2024-04-20T00:00:00"/>
    <n v="20"/>
    <x v="3"/>
    <x v="0"/>
    <n v="9.08"/>
    <n v="15.41"/>
    <n v="2.74"/>
    <n v="0"/>
    <n v="3.6589999999999998"/>
    <n v="15.24"/>
    <n v="323"/>
    <n v="1020.1"/>
    <n v="0"/>
    <n v="0"/>
    <n v="0"/>
  </r>
  <r>
    <d v="2024-04-21T00:00:00"/>
    <n v="21"/>
    <x v="3"/>
    <x v="0"/>
    <n v="6.9249999999999998"/>
    <n v="13.3"/>
    <n v="0.70499999999999996"/>
    <n v="0"/>
    <n v="3.5409999999999999"/>
    <n v="14.54"/>
    <n v="354.2"/>
    <n v="1021.6"/>
    <n v="0"/>
    <n v="0"/>
    <n v="0"/>
  </r>
  <r>
    <d v="2024-04-22T00:00:00"/>
    <n v="22"/>
    <x v="3"/>
    <x v="0"/>
    <n v="6.9820000000000002"/>
    <n v="15.03"/>
    <n v="-1.2829999999999999"/>
    <n v="0"/>
    <n v="1.988"/>
    <n v="20.12"/>
    <n v="58.58"/>
    <n v="1018.5"/>
    <n v="0"/>
    <n v="0"/>
    <n v="1"/>
  </r>
  <r>
    <d v="2024-04-23T00:00:00"/>
    <n v="23"/>
    <x v="3"/>
    <x v="0"/>
    <n v="8.27"/>
    <n v="17.559999999999999"/>
    <n v="-1.3220000000000001"/>
    <n v="0"/>
    <n v="1.8109999999999999"/>
    <n v="10.63"/>
    <n v="186"/>
    <n v="1016.6"/>
    <n v="0"/>
    <n v="0"/>
    <n v="1"/>
  </r>
  <r>
    <d v="2024-04-24T00:00:00"/>
    <n v="24"/>
    <x v="3"/>
    <x v="0"/>
    <n v="10.39"/>
    <n v="20.11"/>
    <n v="-1.0269999999999999"/>
    <n v="5.6"/>
    <n v="2.3359999999999999"/>
    <n v="14.97"/>
    <n v="161.6"/>
    <n v="1017.3"/>
    <n v="1"/>
    <n v="1"/>
    <n v="1"/>
  </r>
  <r>
    <d v="2024-04-25T00:00:00"/>
    <n v="25"/>
    <x v="3"/>
    <x v="0"/>
    <n v="11.18"/>
    <n v="17.39"/>
    <n v="7.9"/>
    <n v="0.4"/>
    <n v="3.8039999999999998"/>
    <n v="17.73"/>
    <n v="221.6"/>
    <n v="1020.5"/>
    <n v="1"/>
    <n v="0"/>
    <n v="0"/>
  </r>
  <r>
    <d v="2024-04-26T00:00:00"/>
    <n v="26"/>
    <x v="3"/>
    <x v="0"/>
    <n v="11.78"/>
    <n v="18.260000000000002"/>
    <n v="5.0949999999999998"/>
    <n v="0"/>
    <n v="3.5920000000000001"/>
    <n v="12.92"/>
    <n v="250.3"/>
    <n v="1026"/>
    <n v="0"/>
    <n v="0"/>
    <n v="0"/>
  </r>
  <r>
    <d v="2024-04-27T00:00:00"/>
    <n v="27"/>
    <x v="3"/>
    <x v="0"/>
    <n v="11.55"/>
    <n v="20.07"/>
    <n v="2.573"/>
    <n v="0"/>
    <n v="2.7010000000000001"/>
    <n v="12.85"/>
    <n v="208.1"/>
    <n v="1026.9000000000001"/>
    <n v="0"/>
    <n v="0"/>
    <n v="0"/>
  </r>
  <r>
    <d v="2024-04-28T00:00:00"/>
    <n v="28"/>
    <x v="3"/>
    <x v="0"/>
    <n v="12.68"/>
    <n v="20.43"/>
    <n v="4.2119999999999997"/>
    <n v="0"/>
    <n v="3.1440000000000001"/>
    <n v="18.2"/>
    <n v="194.1"/>
    <n v="1020"/>
    <n v="0"/>
    <n v="0"/>
    <n v="0"/>
  </r>
  <r>
    <d v="2024-04-29T00:00:00"/>
    <n v="29"/>
    <x v="3"/>
    <x v="0"/>
    <n v="12.17"/>
    <n v="15.76"/>
    <n v="7"/>
    <n v="1.5"/>
    <n v="2.444"/>
    <n v="13.75"/>
    <n v="243.5"/>
    <n v="1010.9"/>
    <n v="1"/>
    <n v="1"/>
    <n v="0"/>
  </r>
  <r>
    <d v="2024-04-30T00:00:00"/>
    <n v="30"/>
    <x v="3"/>
    <x v="0"/>
    <n v="10.75"/>
    <n v="14.61"/>
    <n v="5.5620000000000003"/>
    <n v="5.2"/>
    <n v="6.29"/>
    <n v="22.61"/>
    <n v="229.7"/>
    <n v="1009.4"/>
    <n v="1"/>
    <n v="1"/>
    <n v="0"/>
  </r>
  <r>
    <d v="2024-05-01T00:00:00"/>
    <n v="1"/>
    <x v="4"/>
    <x v="0"/>
    <n v="11.19"/>
    <n v="16.86"/>
    <n v="8.74"/>
    <n v="1.5"/>
    <n v="3.1549999999999998"/>
    <n v="12.52"/>
    <n v="232.5"/>
    <n v="1008.6"/>
    <n v="1"/>
    <n v="1"/>
    <n v="0"/>
  </r>
  <r>
    <d v="2024-05-02T00:00:00"/>
    <n v="2"/>
    <x v="4"/>
    <x v="0"/>
    <n v="7.89"/>
    <n v="9.33"/>
    <n v="8.17"/>
    <n v="4.0999999999999996"/>
    <n v="6.1189999999999998"/>
    <n v="23.04"/>
    <n v="19.010000000000002"/>
    <n v="1012.1"/>
    <n v="1"/>
    <n v="1"/>
    <n v="0"/>
  </r>
  <r>
    <d v="2024-05-03T00:00:00"/>
    <n v="3"/>
    <x v="4"/>
    <x v="0"/>
    <n v="7.1"/>
    <n v="12.33"/>
    <n v="4.7169999999999996"/>
    <n v="0.1"/>
    <n v="6.5609999999999999"/>
    <n v="23.77"/>
    <n v="6.6710000000000003"/>
    <n v="1023.5"/>
    <n v="0"/>
    <n v="0"/>
    <n v="0"/>
  </r>
  <r>
    <d v="2024-05-04T00:00:00"/>
    <n v="4"/>
    <x v="4"/>
    <x v="0"/>
    <n v="6.4720000000000004"/>
    <n v="12.61"/>
    <n v="0.66900000000000004"/>
    <n v="0"/>
    <n v="4.2329999999999997"/>
    <n v="17.829999999999998"/>
    <n v="16.12"/>
    <n v="1027.3"/>
    <n v="0"/>
    <n v="0"/>
    <n v="0"/>
  </r>
  <r>
    <d v="2024-05-05T00:00:00"/>
    <n v="5"/>
    <x v="4"/>
    <x v="0"/>
    <n v="9.4499999999999993"/>
    <n v="14.99"/>
    <n v="-0.442"/>
    <n v="0"/>
    <n v="2.3959999999999999"/>
    <n v="10.39"/>
    <n v="2.613"/>
    <n v="1020.4"/>
    <n v="0"/>
    <n v="0"/>
    <n v="1"/>
  </r>
  <r>
    <d v="2024-05-06T00:00:00"/>
    <n v="6"/>
    <x v="4"/>
    <x v="0"/>
    <n v="10.029999999999999"/>
    <n v="13.65"/>
    <n v="7.83"/>
    <n v="0"/>
    <n v="3.3740000000000001"/>
    <n v="13.91"/>
    <n v="16.54"/>
    <n v="1013.6"/>
    <n v="0"/>
    <n v="0"/>
    <n v="0"/>
  </r>
  <r>
    <d v="2024-05-07T00:00:00"/>
    <n v="7"/>
    <x v="4"/>
    <x v="0"/>
    <n v="8.48"/>
    <n v="13.47"/>
    <n v="4.6669999999999998"/>
    <n v="0.4"/>
    <n v="5.093"/>
    <n v="20.059999999999999"/>
    <n v="27.2"/>
    <n v="1013"/>
    <n v="1"/>
    <n v="0"/>
    <n v="0"/>
  </r>
  <r>
    <d v="2024-05-08T00:00:00"/>
    <n v="8"/>
    <x v="4"/>
    <x v="0"/>
    <n v="7.72"/>
    <n v="9.8800000000000008"/>
    <n v="6.3970000000000002"/>
    <n v="0"/>
    <n v="5.1929999999999996"/>
    <n v="17.43"/>
    <n v="19.420000000000002"/>
    <n v="1012.9"/>
    <n v="0"/>
    <n v="0"/>
    <n v="0"/>
  </r>
  <r>
    <d v="2024-05-09T00:00:00"/>
    <n v="9"/>
    <x v="4"/>
    <x v="0"/>
    <n v="8.42"/>
    <n v="11.76"/>
    <n v="6.181"/>
    <n v="0"/>
    <n v="4.7812083333333328"/>
    <n v="14.91"/>
    <n v="35.989966937497982"/>
    <n v="1013"/>
    <n v="0"/>
    <n v="0"/>
    <n v="0"/>
  </r>
  <r>
    <d v="2024-05-10T00:00:00"/>
    <n v="10"/>
    <x v="4"/>
    <x v="0"/>
    <n v="7.94"/>
    <n v="14.23"/>
    <n v="1.012"/>
    <n v="0"/>
    <n v="4.4520833333333334"/>
    <n v="16.239999999999998"/>
    <n v="33.401610703488053"/>
    <n v="1012.9"/>
    <n v="0"/>
    <n v="0"/>
    <n v="0"/>
  </r>
  <r>
    <d v="2024-05-11T00:00:00"/>
    <n v="11"/>
    <x v="4"/>
    <x v="0"/>
    <n v="5.8179999999999996"/>
    <n v="11.23"/>
    <n v="0.433"/>
    <n v="0"/>
    <n v="3.18"/>
    <n v="15.11"/>
    <n v="24.56"/>
    <n v="1013.7"/>
    <n v="0"/>
    <n v="0"/>
    <n v="0"/>
  </r>
  <r>
    <d v="2024-05-12T00:00:00"/>
    <n v="12"/>
    <x v="4"/>
    <x v="0"/>
    <n v="5.3040000000000003"/>
    <n v="11.98"/>
    <n v="-2.6219999999999999"/>
    <n v="0"/>
    <n v="1.8620000000000001"/>
    <n v="11.72"/>
    <n v="15.27"/>
    <n v="1015.7"/>
    <n v="0"/>
    <n v="0"/>
    <n v="1"/>
  </r>
  <r>
    <d v="2024-05-13T00:00:00"/>
    <n v="13"/>
    <x v="4"/>
    <x v="0"/>
    <n v="6.8280000000000003"/>
    <n v="13.53"/>
    <n v="-1.6479999999999999"/>
    <n v="0"/>
    <n v="2.6179999999999999"/>
    <n v="17.2"/>
    <n v="215.8"/>
    <n v="1015.4"/>
    <n v="0"/>
    <n v="0"/>
    <n v="1"/>
  </r>
  <r>
    <d v="2024-05-14T00:00:00"/>
    <n v="14"/>
    <x v="4"/>
    <x v="0"/>
    <n v="8.3000000000000007"/>
    <n v="14.22"/>
    <n v="1.4410000000000001"/>
    <n v="0"/>
    <n v="3.79"/>
    <n v="18.489999999999998"/>
    <n v="204.3"/>
    <n v="1012.9"/>
    <n v="0"/>
    <n v="0"/>
    <n v="0"/>
  </r>
  <r>
    <d v="2024-05-15T00:00:00"/>
    <n v="15"/>
    <x v="4"/>
    <x v="0"/>
    <n v="10.6"/>
    <n v="17.73"/>
    <n v="1.0089999999999999"/>
    <n v="0.1"/>
    <n v="2.3039999999999998"/>
    <n v="11.16"/>
    <n v="283.60000000000002"/>
    <n v="1015.9"/>
    <n v="0"/>
    <n v="0"/>
    <n v="0"/>
  </r>
  <r>
    <d v="2024-05-16T00:00:00"/>
    <n v="16"/>
    <x v="4"/>
    <x v="0"/>
    <n v="8.56"/>
    <n v="14"/>
    <n v="0.19500000000000001"/>
    <n v="10.1"/>
    <n v="3.9489999999999998"/>
    <n v="15.17"/>
    <n v="229.7"/>
    <n v="1016.4"/>
    <n v="1"/>
    <n v="1"/>
    <n v="0"/>
  </r>
  <r>
    <d v="2024-05-17T00:00:00"/>
    <n v="17"/>
    <x v="4"/>
    <x v="0"/>
    <n v="10.72"/>
    <n v="18.93"/>
    <n v="1.94"/>
    <n v="0.1"/>
    <n v="2.1749999999999998"/>
    <n v="13.08"/>
    <n v="284.10000000000002"/>
    <n v="1023.8"/>
    <n v="0"/>
    <n v="0"/>
    <n v="0"/>
  </r>
  <r>
    <d v="2024-05-18T00:00:00"/>
    <n v="18"/>
    <x v="4"/>
    <x v="0"/>
    <n v="11.28"/>
    <n v="19.260000000000002"/>
    <n v="2.0299999999999998"/>
    <n v="0"/>
    <n v="1.4990000000000001"/>
    <n v="7.54"/>
    <n v="174.8"/>
    <n v="1029.3"/>
    <n v="0"/>
    <n v="0"/>
    <n v="0"/>
  </r>
  <r>
    <d v="2024-05-19T00:00:00"/>
    <n v="19"/>
    <x v="4"/>
    <x v="0"/>
    <n v="13.2"/>
    <n v="20.100000000000001"/>
    <n v="4.6399999999999997"/>
    <n v="0"/>
    <n v="2.6190000000000002"/>
    <n v="12.82"/>
    <n v="227"/>
    <n v="1029.5999999999999"/>
    <n v="0"/>
    <n v="0"/>
    <n v="0"/>
  </r>
  <r>
    <d v="2024-05-20T00:00:00"/>
    <n v="20"/>
    <x v="4"/>
    <x v="0"/>
    <n v="14.6"/>
    <n v="21.91"/>
    <n v="6.9180000000000001"/>
    <n v="0"/>
    <n v="1.1759999999999999"/>
    <n v="5.4790000000000001"/>
    <n v="229.8"/>
    <n v="1032.0999999999999"/>
    <n v="0"/>
    <n v="0"/>
    <n v="0"/>
  </r>
  <r>
    <d v="2024-05-21T00:00:00"/>
    <n v="21"/>
    <x v="4"/>
    <x v="0"/>
    <n v="18.02"/>
    <n v="24.91"/>
    <n v="9.77"/>
    <n v="0"/>
    <n v="2.532"/>
    <n v="12.29"/>
    <n v="32.46"/>
    <n v="1031.5"/>
    <n v="0"/>
    <n v="0"/>
    <n v="0"/>
  </r>
  <r>
    <d v="2024-05-22T00:00:00"/>
    <n v="22"/>
    <x v="4"/>
    <x v="0"/>
    <n v="16.739999999999998"/>
    <n v="24.94"/>
    <n v="7.2"/>
    <n v="0"/>
    <n v="2.4620000000000002"/>
    <n v="13.35"/>
    <n v="55.46"/>
    <n v="1028.3"/>
    <n v="0"/>
    <n v="0"/>
    <n v="0"/>
  </r>
  <r>
    <d v="2024-05-23T00:00:00"/>
    <n v="23"/>
    <x v="4"/>
    <x v="0"/>
    <n v="17.39"/>
    <n v="27.23"/>
    <n v="6.1360000000000001"/>
    <n v="0"/>
    <n v="1.887"/>
    <n v="10.26"/>
    <n v="213.5"/>
    <n v="1023.7"/>
    <n v="0"/>
    <n v="0"/>
    <n v="0"/>
  </r>
  <r>
    <d v="2024-05-24T00:00:00"/>
    <n v="24"/>
    <x v="4"/>
    <x v="0"/>
    <n v="19.149999999999999"/>
    <n v="27.81"/>
    <n v="7.46"/>
    <n v="0"/>
    <n v="2.802"/>
    <n v="11.82"/>
    <n v="252.5"/>
    <n v="1014.8"/>
    <n v="0"/>
    <n v="0"/>
    <n v="0"/>
  </r>
  <r>
    <d v="2024-05-25T00:00:00"/>
    <n v="25"/>
    <x v="4"/>
    <x v="0"/>
    <n v="15.52"/>
    <n v="22.05"/>
    <n v="9.6999999999999993"/>
    <n v="0"/>
    <n v="4.0659999999999998"/>
    <n v="14.91"/>
    <n v="54.71"/>
    <n v="1011.6"/>
    <n v="0"/>
    <n v="0"/>
    <n v="0"/>
  </r>
  <r>
    <d v="2024-05-26T00:00:00"/>
    <n v="26"/>
    <x v="4"/>
    <x v="0"/>
    <n v="12.95"/>
    <n v="19.27"/>
    <n v="8.67"/>
    <n v="3.4"/>
    <n v="4.0369999999999999"/>
    <n v="12.98"/>
    <n v="57.31"/>
    <n v="1009.1"/>
    <n v="1"/>
    <n v="1"/>
    <n v="0"/>
  </r>
  <r>
    <d v="2024-05-27T00:00:00"/>
    <n v="27"/>
    <x v="4"/>
    <x v="0"/>
    <n v="12.08"/>
    <n v="17.690000000000001"/>
    <n v="8.69"/>
    <n v="0"/>
    <n v="2.6720000000000002"/>
    <n v="13.48"/>
    <n v="271.7"/>
    <n v="1010.5"/>
    <n v="0"/>
    <n v="0"/>
    <n v="0"/>
  </r>
  <r>
    <d v="2024-05-28T00:00:00"/>
    <n v="28"/>
    <x v="4"/>
    <x v="0"/>
    <n v="12.43"/>
    <n v="18.86"/>
    <n v="5.0389999999999997"/>
    <n v="0"/>
    <n v="4.6059999999999999"/>
    <n v="17.63"/>
    <n v="240.4"/>
    <n v="1015"/>
    <n v="0"/>
    <n v="0"/>
    <n v="0"/>
  </r>
  <r>
    <d v="2024-05-29T00:00:00"/>
    <n v="29"/>
    <x v="4"/>
    <x v="0"/>
    <n v="12.08"/>
    <n v="15.75"/>
    <n v="7.48"/>
    <n v="1.7"/>
    <n v="4.657"/>
    <n v="17.399999999999999"/>
    <n v="206.3"/>
    <n v="1010.6"/>
    <n v="1"/>
    <n v="1"/>
    <n v="0"/>
  </r>
  <r>
    <d v="2024-05-30T00:00:00"/>
    <n v="30"/>
    <x v="4"/>
    <x v="0"/>
    <n v="14.51"/>
    <n v="19.7"/>
    <n v="12.04"/>
    <n v="0"/>
    <n v="4.976"/>
    <n v="21.88"/>
    <n v="280.60000000000002"/>
    <n v="1012.1"/>
    <n v="0"/>
    <n v="0"/>
    <n v="0"/>
  </r>
  <r>
    <d v="2024-05-31T00:00:00"/>
    <n v="31"/>
    <x v="4"/>
    <x v="0"/>
    <n v="12.74"/>
    <n v="17.45"/>
    <n v="8.31"/>
    <n v="0.3"/>
    <n v="2.7719999999999998"/>
    <n v="13.61"/>
    <n v="0.13"/>
    <n v="1020.2"/>
    <n v="1"/>
    <n v="0"/>
    <n v="0"/>
  </r>
  <r>
    <d v="2024-06-01T00:00:00"/>
    <n v="1"/>
    <x v="5"/>
    <x v="0"/>
    <n v="12.12"/>
    <n v="14.85"/>
    <n v="10.33"/>
    <n v="0.9"/>
    <n v="1.3660000000000001"/>
    <n v="10.96"/>
    <n v="124"/>
    <n v="1016.5"/>
    <n v="1"/>
    <n v="0"/>
    <n v="0"/>
  </r>
  <r>
    <d v="2024-06-02T00:00:00"/>
    <n v="2"/>
    <x v="5"/>
    <x v="0"/>
    <n v="14.98"/>
    <n v="22.35"/>
    <n v="7.22"/>
    <n v="0"/>
    <n v="1.84"/>
    <n v="10.130000000000001"/>
    <n v="14.75"/>
    <n v="1022.9"/>
    <n v="0"/>
    <n v="0"/>
    <n v="0"/>
  </r>
  <r>
    <d v="2024-06-03T00:00:00"/>
    <n v="3"/>
    <x v="5"/>
    <x v="0"/>
    <n v="15.9"/>
    <n v="24.16"/>
    <n v="6.1369999999999996"/>
    <n v="0"/>
    <n v="2.875"/>
    <n v="14.88"/>
    <n v="68.459999999999994"/>
    <n v="1023"/>
    <n v="0"/>
    <n v="0"/>
    <n v="0"/>
  </r>
  <r>
    <d v="2024-06-04T00:00:00"/>
    <n v="4"/>
    <x v="5"/>
    <x v="0"/>
    <n v="17.239999999999998"/>
    <n v="27.28"/>
    <n v="7.44"/>
    <n v="0"/>
    <n v="2.387"/>
    <n v="10.59"/>
    <n v="153.30000000000001"/>
    <n v="1020.8"/>
    <n v="0"/>
    <n v="0"/>
    <n v="0"/>
  </r>
  <r>
    <d v="2024-06-05T00:00:00"/>
    <n v="5"/>
    <x v="5"/>
    <x v="0"/>
    <n v="18.52"/>
    <n v="26.56"/>
    <n v="7.58"/>
    <n v="0.1"/>
    <n v="1.9450000000000001"/>
    <n v="10.16"/>
    <n v="182.8"/>
    <n v="1017.9"/>
    <n v="0"/>
    <n v="0"/>
    <n v="0"/>
  </r>
  <r>
    <d v="2024-06-06T00:00:00"/>
    <n v="6"/>
    <x v="5"/>
    <x v="0"/>
    <n v="16.98"/>
    <n v="23.09"/>
    <n v="10.86"/>
    <n v="0"/>
    <n v="3.62"/>
    <n v="14.68"/>
    <n v="257.3"/>
    <n v="1013.1"/>
    <n v="0"/>
    <n v="0"/>
    <n v="0"/>
  </r>
  <r>
    <d v="2024-06-07T00:00:00"/>
    <n v="7"/>
    <x v="5"/>
    <x v="0"/>
    <n v="13.99"/>
    <n v="19.47"/>
    <n v="8.49"/>
    <n v="8.4"/>
    <n v="3.8079999999999998"/>
    <n v="12.88"/>
    <n v="210.5"/>
    <n v="1011.1"/>
    <n v="1"/>
    <n v="1"/>
    <n v="0"/>
  </r>
  <r>
    <d v="2024-06-08T00:00:00"/>
    <n v="8"/>
    <x v="5"/>
    <x v="0"/>
    <n v="14.49"/>
    <n v="19.25"/>
    <n v="11.08"/>
    <n v="0"/>
    <n v="4.1989999999999998"/>
    <n v="16.829999999999998"/>
    <n v="187.8"/>
    <n v="1001.1"/>
    <n v="0"/>
    <n v="0"/>
    <n v="0"/>
  </r>
  <r>
    <d v="2024-06-09T00:00:00"/>
    <n v="9"/>
    <x v="5"/>
    <x v="0"/>
    <n v="15.84"/>
    <n v="21.19"/>
    <n v="11.09"/>
    <n v="0"/>
    <n v="1.7370000000000001"/>
    <n v="9.06"/>
    <n v="55.86"/>
    <n v="1004.6"/>
    <n v="0"/>
    <n v="0"/>
    <n v="0"/>
  </r>
  <r>
    <d v="2024-06-10T00:00:00"/>
    <n v="10"/>
    <x v="5"/>
    <x v="0"/>
    <n v="14.85"/>
    <n v="18.04"/>
    <n v="13.54"/>
    <n v="0.4"/>
    <n v="7.3442083333333343"/>
    <n v="23.18"/>
    <n v="24.045856430361439"/>
    <n v="1007.5"/>
    <n v="1"/>
    <n v="0"/>
    <n v="0"/>
  </r>
  <r>
    <d v="2024-06-11T00:00:00"/>
    <n v="11"/>
    <x v="5"/>
    <x v="0"/>
    <n v="15.06"/>
    <n v="21.27"/>
    <n v="11.53"/>
    <n v="0"/>
    <n v="3.2559999999999998"/>
    <n v="18.690000000000001"/>
    <n v="7.47"/>
    <n v="1010.6"/>
    <n v="0"/>
    <n v="0"/>
    <n v="0"/>
  </r>
  <r>
    <d v="2024-06-12T00:00:00"/>
    <n v="12"/>
    <x v="5"/>
    <x v="0"/>
    <n v="14.07"/>
    <n v="20.59"/>
    <n v="6.0209999999999999"/>
    <n v="0"/>
    <n v="2.5409999999999999"/>
    <n v="16.239999999999998"/>
    <n v="353.5"/>
    <n v="1015.4"/>
    <n v="0"/>
    <n v="0"/>
    <n v="0"/>
  </r>
  <r>
    <d v="2024-06-13T00:00:00"/>
    <n v="13"/>
    <x v="5"/>
    <x v="0"/>
    <n v="14.48"/>
    <n v="21.59"/>
    <n v="7.74"/>
    <n v="1.9"/>
    <n v="3.4750000000000001"/>
    <n v="16.27"/>
    <n v="217.9"/>
    <n v="1014.3"/>
    <n v="1"/>
    <n v="1"/>
    <n v="0"/>
  </r>
  <r>
    <d v="2024-06-14T00:00:00"/>
    <n v="14"/>
    <x v="5"/>
    <x v="0"/>
    <n v="14.99"/>
    <n v="20.260000000000002"/>
    <n v="11.69"/>
    <n v="0"/>
    <n v="5.6950000000000003"/>
    <n v="19.29"/>
    <n v="24.19"/>
    <n v="1017.6"/>
    <n v="0"/>
    <n v="0"/>
    <n v="0"/>
  </r>
  <r>
    <d v="2024-06-15T00:00:00"/>
    <n v="15"/>
    <x v="5"/>
    <x v="0"/>
    <n v="12.73"/>
    <n v="18.45"/>
    <n v="6.84"/>
    <n v="0"/>
    <n v="6.4749999999999996"/>
    <n v="21.38"/>
    <n v="24.46"/>
    <n v="1028.2"/>
    <n v="0"/>
    <n v="0"/>
    <n v="0"/>
  </r>
  <r>
    <d v="2024-06-16T00:00:00"/>
    <n v="16"/>
    <x v="5"/>
    <x v="0"/>
    <n v="13.74"/>
    <n v="20.22"/>
    <n v="7.18"/>
    <n v="0"/>
    <n v="6.4930000000000003"/>
    <n v="18.93"/>
    <n v="23.02"/>
    <n v="1025.7"/>
    <n v="0"/>
    <n v="0"/>
    <n v="0"/>
  </r>
  <r>
    <d v="2024-06-17T00:00:00"/>
    <n v="17"/>
    <x v="5"/>
    <x v="0"/>
    <n v="15.41"/>
    <n v="23.1"/>
    <n v="6.0380000000000003"/>
    <n v="0"/>
    <n v="5.1070000000000002"/>
    <n v="16.14"/>
    <n v="20"/>
    <n v="1022.8"/>
    <n v="0"/>
    <n v="0"/>
    <n v="0"/>
  </r>
  <r>
    <d v="2024-06-18T00:00:00"/>
    <n v="18"/>
    <x v="5"/>
    <x v="0"/>
    <n v="14.46"/>
    <n v="22.02"/>
    <n v="7.95"/>
    <n v="2.2999999999999998"/>
    <n v="3.5710000000000002"/>
    <n v="12.55"/>
    <n v="25.65"/>
    <n v="1019.7"/>
    <n v="1"/>
    <n v="1"/>
    <n v="0"/>
  </r>
  <r>
    <d v="2024-06-19T00:00:00"/>
    <n v="19"/>
    <x v="5"/>
    <x v="0"/>
    <n v="11.32"/>
    <n v="16.18"/>
    <n v="5.7130000000000001"/>
    <n v="0"/>
    <n v="4.3449999999999998"/>
    <n v="18.53"/>
    <n v="5.2679999999999998"/>
    <n v="1017.6"/>
    <n v="0"/>
    <n v="0"/>
    <n v="0"/>
  </r>
  <r>
    <d v="2024-06-20T00:00:00"/>
    <n v="20"/>
    <x v="5"/>
    <x v="0"/>
    <n v="12.79"/>
    <n v="20.05"/>
    <n v="5.2729999999999997"/>
    <n v="0"/>
    <n v="2.7570000000000001"/>
    <n v="14.34"/>
    <n v="2.875"/>
    <n v="1022"/>
    <n v="0"/>
    <n v="0"/>
    <n v="0"/>
  </r>
  <r>
    <d v="2024-06-21T00:00:00"/>
    <n v="21"/>
    <x v="5"/>
    <x v="0"/>
    <n v="17.62"/>
    <n v="24.68"/>
    <n v="8.9600000000000009"/>
    <n v="0"/>
    <n v="1.883"/>
    <n v="9.23"/>
    <n v="233.2"/>
    <n v="1023.9"/>
    <n v="0"/>
    <n v="0"/>
    <n v="0"/>
  </r>
  <r>
    <d v="2024-06-22T00:00:00"/>
    <n v="22"/>
    <x v="5"/>
    <x v="0"/>
    <n v="18.23"/>
    <n v="25.38"/>
    <n v="9.17"/>
    <n v="0"/>
    <n v="3.07"/>
    <n v="13.68"/>
    <n v="230.2"/>
    <n v="1024"/>
    <n v="0"/>
    <n v="0"/>
    <n v="0"/>
  </r>
  <r>
    <d v="2024-06-23T00:00:00"/>
    <n v="23"/>
    <x v="5"/>
    <x v="0"/>
    <n v="18.07"/>
    <n v="25.87"/>
    <n v="7.87"/>
    <n v="0"/>
    <n v="3.22"/>
    <n v="13.41"/>
    <n v="223.1"/>
    <n v="1022.9"/>
    <n v="0"/>
    <n v="0"/>
    <n v="0"/>
  </r>
  <r>
    <d v="2024-06-24T00:00:00"/>
    <n v="24"/>
    <x v="5"/>
    <x v="0"/>
    <n v="18.13"/>
    <n v="24.95"/>
    <n v="8.58"/>
    <n v="0"/>
    <n v="2.839"/>
    <n v="11.72"/>
    <n v="256.89999999999998"/>
    <n v="1019.4"/>
    <n v="0"/>
    <n v="0"/>
    <n v="0"/>
  </r>
  <r>
    <d v="2024-06-25T00:00:00"/>
    <n v="25"/>
    <x v="5"/>
    <x v="0"/>
    <n v="19.440000000000001"/>
    <n v="26.71"/>
    <n v="11.01"/>
    <n v="0"/>
    <n v="1.8740000000000001"/>
    <n v="8.6300000000000008"/>
    <n v="350.5"/>
    <n v="1017.2"/>
    <n v="0"/>
    <n v="0"/>
    <n v="0"/>
  </r>
  <r>
    <d v="2024-06-26T00:00:00"/>
    <n v="26"/>
    <x v="5"/>
    <x v="0"/>
    <n v="19.73"/>
    <n v="27.9"/>
    <n v="10.89"/>
    <n v="0"/>
    <n v="2.2829999999999999"/>
    <n v="10.99"/>
    <n v="157.30000000000001"/>
    <n v="1016.5"/>
    <n v="0"/>
    <n v="0"/>
    <n v="0"/>
  </r>
  <r>
    <d v="2024-06-27T00:00:00"/>
    <n v="27"/>
    <x v="5"/>
    <x v="0"/>
    <n v="19.670000000000002"/>
    <n v="28.64"/>
    <n v="6.8949999999999996"/>
    <n v="0"/>
    <n v="2.8740000000000001"/>
    <n v="14.34"/>
    <n v="231.5"/>
    <n v="1018.4"/>
    <n v="0"/>
    <n v="0"/>
    <n v="0"/>
  </r>
  <r>
    <d v="2024-06-28T00:00:00"/>
    <n v="28"/>
    <x v="5"/>
    <x v="0"/>
    <n v="19.55"/>
    <n v="27.35"/>
    <n v="9.76"/>
    <n v="0.7"/>
    <n v="3.0539999999999998"/>
    <n v="15.54"/>
    <n v="234.7"/>
    <n v="1021.1"/>
    <n v="1"/>
    <n v="0"/>
    <n v="0"/>
  </r>
  <r>
    <d v="2024-06-29T00:00:00"/>
    <n v="29"/>
    <x v="5"/>
    <x v="0"/>
    <n v="19.559999999999999"/>
    <n v="27.2"/>
    <n v="13.71"/>
    <n v="0"/>
    <n v="4.1210000000000004"/>
    <n v="18"/>
    <n v="236.9"/>
    <n v="1020.2"/>
    <n v="0"/>
    <n v="0"/>
    <n v="0"/>
  </r>
  <r>
    <d v="2024-06-30T00:00:00"/>
    <n v="30"/>
    <x v="5"/>
    <x v="0"/>
    <n v="18.12"/>
    <n v="25.46"/>
    <n v="11.11"/>
    <n v="0"/>
    <n v="3.8530000000000002"/>
    <n v="13.31"/>
    <n v="221.9"/>
    <n v="1018.5"/>
    <n v="0"/>
    <n v="0"/>
    <n v="0"/>
  </r>
  <r>
    <d v="2024-07-01T00:00:00"/>
    <n v="1"/>
    <x v="6"/>
    <x v="0"/>
    <n v="18.670000000000002"/>
    <n v="25.34"/>
    <n v="10.55"/>
    <n v="0"/>
    <n v="4.26"/>
    <n v="16.7"/>
    <n v="201"/>
    <n v="1012.4"/>
    <n v="0"/>
    <n v="0"/>
    <n v="0"/>
  </r>
  <r>
    <d v="2024-07-02T00:00:00"/>
    <n v="2"/>
    <x v="6"/>
    <x v="0"/>
    <n v="19.54"/>
    <n v="23.49"/>
    <n v="16.149999999999999"/>
    <n v="0"/>
    <n v="4.375"/>
    <n v="15.54"/>
    <n v="224"/>
    <n v="1012"/>
    <n v="0"/>
    <n v="0"/>
    <n v="0"/>
  </r>
  <r>
    <d v="2024-07-03T00:00:00"/>
    <n v="3"/>
    <x v="6"/>
    <x v="0"/>
    <n v="18.260000000000002"/>
    <n v="24.81"/>
    <n v="11.11"/>
    <n v="0"/>
    <n v="2.996"/>
    <n v="12.95"/>
    <n v="258.10000000000002"/>
    <n v="1020.1"/>
    <n v="0"/>
    <n v="0"/>
    <n v="0"/>
  </r>
  <r>
    <d v="2024-07-04T00:00:00"/>
    <n v="4"/>
    <x v="6"/>
    <x v="0"/>
    <n v="16.079999999999998"/>
    <n v="22.88"/>
    <n v="7.19"/>
    <n v="0"/>
    <n v="6.7839999999999998"/>
    <n v="24.11"/>
    <n v="222.9"/>
    <n v="1020.1"/>
    <n v="0"/>
    <n v="0"/>
    <n v="0"/>
  </r>
  <r>
    <d v="2024-07-05T00:00:00"/>
    <n v="5"/>
    <x v="6"/>
    <x v="0"/>
    <n v="16.87"/>
    <n v="23.8"/>
    <n v="8.41"/>
    <n v="0"/>
    <n v="3.145"/>
    <n v="15.77"/>
    <n v="278.3"/>
    <n v="1022.2"/>
    <n v="0"/>
    <n v="0"/>
    <n v="0"/>
  </r>
  <r>
    <d v="2024-07-06T00:00:00"/>
    <n v="6"/>
    <x v="6"/>
    <x v="0"/>
    <n v="15.9"/>
    <n v="23.19"/>
    <n v="7.17"/>
    <n v="0"/>
    <n v="3.5720000000000001"/>
    <n v="16"/>
    <n v="214.7"/>
    <n v="1025.5999999999999"/>
    <n v="0"/>
    <n v="0"/>
    <n v="0"/>
  </r>
  <r>
    <d v="2024-07-07T00:00:00"/>
    <n v="7"/>
    <x v="6"/>
    <x v="0"/>
    <n v="17.36"/>
    <n v="21.45"/>
    <n v="12.07"/>
    <n v="0.4"/>
    <n v="5.1369999999999996"/>
    <n v="17.47"/>
    <n v="211.8"/>
    <n v="1019.4"/>
    <n v="1"/>
    <n v="0"/>
    <n v="0"/>
  </r>
  <r>
    <d v="2024-07-08T00:00:00"/>
    <n v="8"/>
    <x v="6"/>
    <x v="0"/>
    <n v="19.32"/>
    <n v="26.11"/>
    <n v="15.95"/>
    <n v="0"/>
    <n v="3.7170000000000001"/>
    <n v="13.08"/>
    <n v="219"/>
    <n v="1017.9"/>
    <n v="0"/>
    <n v="0"/>
    <n v="0"/>
  </r>
  <r>
    <d v="2024-07-09T00:00:00"/>
    <n v="9"/>
    <x v="6"/>
    <x v="0"/>
    <n v="20.3"/>
    <n v="29.9"/>
    <n v="9.6"/>
    <n v="0"/>
    <n v="3.323"/>
    <n v="16.27"/>
    <n v="224.9"/>
    <n v="1016.4"/>
    <n v="0"/>
    <n v="0"/>
    <n v="0"/>
  </r>
  <r>
    <d v="2024-07-10T00:00:00"/>
    <n v="10"/>
    <x v="6"/>
    <x v="0"/>
    <n v="20.18"/>
    <n v="26.59"/>
    <n v="14.11"/>
    <n v="0"/>
    <n v="4.1189999999999998"/>
    <n v="16.8"/>
    <n v="214.6"/>
    <n v="1017.8"/>
    <n v="0"/>
    <n v="0"/>
    <n v="0"/>
  </r>
  <r>
    <d v="2024-07-11T00:00:00"/>
    <n v="11"/>
    <x v="6"/>
    <x v="0"/>
    <n v="19.95"/>
    <n v="25.57"/>
    <n v="14.91"/>
    <n v="0.2"/>
    <n v="4.452"/>
    <n v="16.239999999999998"/>
    <n v="225.5"/>
    <n v="1015.1"/>
    <n v="1"/>
    <n v="0"/>
    <n v="0"/>
  </r>
  <r>
    <d v="2024-07-12T00:00:00"/>
    <n v="12"/>
    <x v="6"/>
    <x v="0"/>
    <n v="18.190000000000001"/>
    <n v="23.17"/>
    <n v="14.29"/>
    <n v="3.5"/>
    <n v="3.105"/>
    <n v="13.35"/>
    <n v="252.8"/>
    <n v="1011.5"/>
    <n v="1"/>
    <n v="1"/>
    <n v="0"/>
  </r>
  <r>
    <d v="2024-07-13T00:00:00"/>
    <n v="13"/>
    <x v="6"/>
    <x v="0"/>
    <n v="16.059999999999999"/>
    <n v="18.96"/>
    <n v="13.66"/>
    <n v="0.7"/>
    <n v="2.923"/>
    <n v="11.36"/>
    <n v="104.9"/>
    <n v="1008.9"/>
    <n v="1"/>
    <n v="0"/>
    <n v="0"/>
  </r>
  <r>
    <d v="2024-07-14T00:00:00"/>
    <n v="14"/>
    <x v="6"/>
    <x v="0"/>
    <n v="16.89"/>
    <n v="20.56"/>
    <n v="13.2"/>
    <n v="4.7"/>
    <n v="4.681"/>
    <n v="19.22"/>
    <n v="180.4"/>
    <n v="1002.1"/>
    <n v="1"/>
    <n v="1"/>
    <n v="0"/>
  </r>
  <r>
    <d v="2024-07-15T00:00:00"/>
    <n v="15"/>
    <x v="6"/>
    <x v="0"/>
    <n v="16.84"/>
    <n v="20.66"/>
    <n v="14.41"/>
    <n v="4.5999999999999996"/>
    <n v="9.32"/>
    <n v="27.19"/>
    <n v="209.1"/>
    <n v="1004.7"/>
    <n v="1"/>
    <n v="1"/>
    <n v="0"/>
  </r>
  <r>
    <d v="2024-07-16T00:00:00"/>
    <n v="16"/>
    <x v="6"/>
    <x v="0"/>
    <n v="15.94"/>
    <n v="21.48"/>
    <n v="11.04"/>
    <n v="1.9"/>
    <n v="6.9180000000000001"/>
    <n v="28.39"/>
    <n v="212.5"/>
    <n v="1009.6"/>
    <n v="1"/>
    <n v="1"/>
    <n v="0"/>
  </r>
  <r>
    <d v="2024-07-17T00:00:00"/>
    <n v="17"/>
    <x v="6"/>
    <x v="0"/>
    <n v="15.36"/>
    <n v="21.14"/>
    <n v="11.09"/>
    <n v="0.1"/>
    <n v="4.6280000000000001"/>
    <n v="16.47"/>
    <n v="247"/>
    <n v="1019.8"/>
    <n v="0"/>
    <n v="0"/>
    <n v="0"/>
  </r>
  <r>
    <d v="2024-07-18T00:00:00"/>
    <n v="18"/>
    <x v="6"/>
    <x v="0"/>
    <n v="16.68"/>
    <n v="23.55"/>
    <n v="7.39"/>
    <n v="0"/>
    <n v="5.0330000000000004"/>
    <n v="19.46"/>
    <n v="216.5"/>
    <n v="1024.9000000000001"/>
    <n v="0"/>
    <n v="0"/>
    <n v="0"/>
  </r>
  <r>
    <d v="2024-07-19T00:00:00"/>
    <n v="19"/>
    <x v="6"/>
    <x v="0"/>
    <n v="20.399999999999999"/>
    <n v="27.85"/>
    <n v="13.59"/>
    <n v="0"/>
    <n v="4.5350000000000001"/>
    <n v="18.46"/>
    <n v="211"/>
    <n v="1020.4"/>
    <n v="0"/>
    <n v="0"/>
    <n v="0"/>
  </r>
  <r>
    <d v="2024-07-20T00:00:00"/>
    <n v="20"/>
    <x v="6"/>
    <x v="0"/>
    <n v="20.54"/>
    <n v="27.88"/>
    <n v="14.49"/>
    <n v="0.1"/>
    <n v="3.6629999999999998"/>
    <n v="13.28"/>
    <n v="211.9"/>
    <n v="1011.2"/>
    <n v="0"/>
    <n v="0"/>
    <n v="0"/>
  </r>
  <r>
    <d v="2024-07-21T00:00:00"/>
    <n v="21"/>
    <x v="6"/>
    <x v="0"/>
    <n v="17.89"/>
    <n v="24.35"/>
    <n v="13.58"/>
    <n v="1.5"/>
    <n v="5.3"/>
    <n v="18.559999999999999"/>
    <n v="215.9"/>
    <n v="1006.8"/>
    <n v="1"/>
    <n v="1"/>
    <n v="0"/>
  </r>
  <r>
    <d v="2024-07-22T00:00:00"/>
    <n v="22"/>
    <x v="6"/>
    <x v="0"/>
    <n v="15.45"/>
    <n v="21.89"/>
    <n v="10.83"/>
    <n v="1.6"/>
    <n v="2.2570000000000001"/>
    <n v="12.22"/>
    <n v="209.3"/>
    <n v="1012.1"/>
    <n v="1"/>
    <n v="1"/>
    <n v="0"/>
  </r>
  <r>
    <d v="2024-07-23T00:00:00"/>
    <n v="23"/>
    <x v="6"/>
    <x v="0"/>
    <n v="16.309999999999999"/>
    <n v="21.7"/>
    <n v="11.56"/>
    <n v="0"/>
    <n v="2.0379999999999998"/>
    <n v="9.9600000000000009"/>
    <n v="11.76"/>
    <n v="1020.9"/>
    <n v="0"/>
    <n v="0"/>
    <n v="0"/>
  </r>
  <r>
    <d v="2024-07-24T00:00:00"/>
    <n v="24"/>
    <x v="6"/>
    <x v="0"/>
    <n v="18.05"/>
    <n v="24.57"/>
    <n v="10.91"/>
    <n v="0"/>
    <n v="3.4870000000000001"/>
    <n v="14.44"/>
    <n v="247.2"/>
    <n v="1023"/>
    <n v="0"/>
    <n v="0"/>
    <n v="0"/>
  </r>
  <r>
    <d v="2024-07-25T00:00:00"/>
    <n v="25"/>
    <x v="6"/>
    <x v="0"/>
    <n v="19.899999999999999"/>
    <n v="26.36"/>
    <n v="14.36"/>
    <n v="1.5"/>
    <n v="2.5011527777777771"/>
    <n v="13.12"/>
    <n v="259.3141210855926"/>
    <n v="1017.6"/>
    <n v="1"/>
    <n v="1"/>
    <n v="0"/>
  </r>
  <r>
    <d v="2024-07-26T00:00:00"/>
    <n v="26"/>
    <x v="6"/>
    <x v="0"/>
    <n v="20.100000000000001"/>
    <n v="25.78"/>
    <n v="16.899999999999999"/>
    <n v="0"/>
    <n v="2.2391840277777781"/>
    <n v="14.31"/>
    <n v="325.43999225451802"/>
    <n v="1017.2"/>
    <n v="0"/>
    <n v="0"/>
    <n v="0"/>
  </r>
  <r>
    <d v="2024-07-27T00:00:00"/>
    <n v="27"/>
    <x v="6"/>
    <x v="0"/>
    <n v="19.8"/>
    <n v="25.96"/>
    <n v="15.84"/>
    <n v="0"/>
    <n v="4.1103750000000003"/>
    <n v="15.8"/>
    <n v="249.3273025786529"/>
    <n v="1017.7"/>
    <n v="0"/>
    <n v="0"/>
    <n v="0"/>
  </r>
  <r>
    <d v="2024-07-28T00:00:00"/>
    <n v="28"/>
    <x v="6"/>
    <x v="0"/>
    <n v="18.25"/>
    <n v="24.18"/>
    <n v="13.75"/>
    <n v="0"/>
    <n v="4.04"/>
    <n v="17.66"/>
    <n v="267.2"/>
    <n v="1017"/>
    <n v="0"/>
    <n v="0"/>
    <n v="0"/>
  </r>
  <r>
    <d v="2024-07-29T00:00:00"/>
    <n v="29"/>
    <x v="6"/>
    <x v="0"/>
    <n v="17.309999999999999"/>
    <n v="22.39"/>
    <n v="12.69"/>
    <n v="0"/>
    <n v="2.9319999999999999"/>
    <n v="12.52"/>
    <n v="293.60000000000002"/>
    <n v="1016.6"/>
    <n v="0"/>
    <n v="0"/>
    <n v="0"/>
  </r>
  <r>
    <d v="2024-07-30T00:00:00"/>
    <n v="30"/>
    <x v="6"/>
    <x v="0"/>
    <n v="16.64"/>
    <n v="22.55"/>
    <n v="8.32"/>
    <n v="1.5"/>
    <n v="3.617"/>
    <n v="15.61"/>
    <n v="223.8"/>
    <n v="1015.7"/>
    <n v="1"/>
    <n v="1"/>
    <n v="0"/>
  </r>
  <r>
    <d v="2024-07-31T00:00:00"/>
    <n v="31"/>
    <x v="6"/>
    <x v="0"/>
    <n v="18.54"/>
    <n v="23.9"/>
    <n v="16.350000000000001"/>
    <n v="0"/>
    <n v="4.5380000000000003"/>
    <n v="16.399999999999999"/>
    <n v="240.2"/>
    <n v="1012.8"/>
    <n v="0"/>
    <n v="0"/>
    <n v="0"/>
  </r>
  <r>
    <d v="2024-08-01T00:00:00"/>
    <n v="1"/>
    <x v="7"/>
    <x v="0"/>
    <n v="17.47"/>
    <n v="23.53"/>
    <n v="11.09"/>
    <n v="0"/>
    <n v="2.573"/>
    <n v="13.02"/>
    <n v="246.4"/>
    <n v="1013.4"/>
    <n v="0"/>
    <n v="0"/>
    <n v="0"/>
  </r>
  <r>
    <d v="2024-08-02T00:00:00"/>
    <n v="2"/>
    <x v="7"/>
    <x v="0"/>
    <n v="17.84"/>
    <n v="23.54"/>
    <n v="12.9"/>
    <n v="0"/>
    <n v="2.7120000000000002"/>
    <n v="12.85"/>
    <n v="319.5"/>
    <n v="1016.4"/>
    <n v="0"/>
    <n v="0"/>
    <n v="0"/>
  </r>
  <r>
    <d v="2024-08-03T00:00:00"/>
    <n v="3"/>
    <x v="7"/>
    <x v="0"/>
    <n v="16.66"/>
    <n v="23.28"/>
    <n v="8.14"/>
    <n v="0"/>
    <n v="4.2699999999999996"/>
    <n v="18.489999999999998"/>
    <n v="233.3"/>
    <n v="1016.3"/>
    <n v="0"/>
    <n v="0"/>
    <n v="0"/>
  </r>
  <r>
    <d v="2024-08-04T00:00:00"/>
    <n v="4"/>
    <x v="7"/>
    <x v="0"/>
    <n v="15.96"/>
    <n v="20.61"/>
    <n v="13.14"/>
    <n v="1.8"/>
    <n v="4.1130000000000004"/>
    <n v="17.8"/>
    <n v="246.3"/>
    <n v="1008.4"/>
    <n v="1"/>
    <n v="1"/>
    <n v="0"/>
  </r>
  <r>
    <d v="2024-08-05T00:00:00"/>
    <n v="5"/>
    <x v="7"/>
    <x v="0"/>
    <n v="15.34"/>
    <n v="21.76"/>
    <n v="7.79"/>
    <n v="0"/>
    <n v="3.4889999999999999"/>
    <n v="15.84"/>
    <n v="262.8"/>
    <n v="1012.9"/>
    <n v="0"/>
    <n v="0"/>
    <n v="0"/>
  </r>
  <r>
    <d v="2024-08-06T00:00:00"/>
    <n v="6"/>
    <x v="7"/>
    <x v="0"/>
    <n v="15.51"/>
    <n v="19.239999999999998"/>
    <n v="7.44"/>
    <n v="1.3"/>
    <n v="4.8170000000000002"/>
    <n v="18.43"/>
    <n v="209.2"/>
    <n v="1015.6"/>
    <n v="1"/>
    <n v="1"/>
    <n v="0"/>
  </r>
  <r>
    <d v="2024-08-07T00:00:00"/>
    <n v="7"/>
    <x v="7"/>
    <x v="0"/>
    <n v="17.5"/>
    <n v="21.71"/>
    <n v="15.26"/>
    <n v="2.2000000000000002"/>
    <n v="3.8159999999999998"/>
    <n v="14.14"/>
    <n v="238.9"/>
    <n v="1015.2"/>
    <n v="1"/>
    <n v="1"/>
    <n v="0"/>
  </r>
  <r>
    <d v="2024-08-08T00:00:00"/>
    <n v="8"/>
    <x v="7"/>
    <x v="0"/>
    <n v="18.53"/>
    <n v="24.5"/>
    <n v="12.24"/>
    <n v="0"/>
    <n v="2.2000000000000002"/>
    <n v="10.46"/>
    <n v="346.5"/>
    <n v="1019.2"/>
    <n v="0"/>
    <n v="0"/>
    <n v="0"/>
  </r>
  <r>
    <d v="2024-08-09T00:00:00"/>
    <n v="9"/>
    <x v="7"/>
    <x v="0"/>
    <n v="17.5"/>
    <n v="24.22"/>
    <n v="9.5399999999999991"/>
    <n v="3.2"/>
    <n v="5.6859999999999999"/>
    <n v="18.829999999999998"/>
    <n v="220.1"/>
    <n v="1015.9"/>
    <n v="1"/>
    <n v="1"/>
    <n v="0"/>
  </r>
  <r>
    <d v="2024-08-10T00:00:00"/>
    <n v="10"/>
    <x v="7"/>
    <x v="0"/>
    <n v="15.79"/>
    <n v="17.72"/>
    <n v="12.63"/>
    <n v="3"/>
    <n v="4.3550000000000004"/>
    <n v="17.13"/>
    <n v="228.1"/>
    <n v="1010.1"/>
    <n v="1"/>
    <n v="1"/>
    <n v="0"/>
  </r>
  <r>
    <d v="2024-08-11T00:00:00"/>
    <n v="11"/>
    <x v="7"/>
    <x v="0"/>
    <n v="15.66"/>
    <n v="21.37"/>
    <n v="9.5299999999999994"/>
    <n v="0.2"/>
    <n v="2.4990000000000001"/>
    <n v="10.36"/>
    <n v="255.2"/>
    <n v="1013.6"/>
    <n v="1"/>
    <n v="0"/>
    <n v="0"/>
  </r>
  <r>
    <d v="2024-08-12T00:00:00"/>
    <n v="12"/>
    <x v="7"/>
    <x v="0"/>
    <n v="14.46"/>
    <n v="19.04"/>
    <n v="9.1300000000000008"/>
    <n v="2"/>
    <n v="3.052"/>
    <n v="13.95"/>
    <n v="280"/>
    <n v="1016"/>
    <n v="1"/>
    <n v="1"/>
    <n v="0"/>
  </r>
  <r>
    <d v="2024-08-13T00:00:00"/>
    <n v="13"/>
    <x v="7"/>
    <x v="0"/>
    <n v="13.52"/>
    <n v="17.59"/>
    <n v="9.77"/>
    <n v="5.5"/>
    <n v="2.738"/>
    <n v="12.09"/>
    <n v="286.60000000000002"/>
    <n v="1017.5"/>
    <n v="1"/>
    <n v="1"/>
    <n v="0"/>
  </r>
  <r>
    <d v="2024-08-14T00:00:00"/>
    <n v="14"/>
    <x v="7"/>
    <x v="0"/>
    <n v="13.78"/>
    <n v="18.71"/>
    <n v="12.15"/>
    <n v="1.4"/>
    <n v="2.407"/>
    <n v="12.22"/>
    <n v="356.7"/>
    <n v="1017.1"/>
    <n v="1"/>
    <n v="1"/>
    <n v="0"/>
  </r>
  <r>
    <d v="2024-08-15T00:00:00"/>
    <n v="15"/>
    <x v="7"/>
    <x v="0"/>
    <n v="16.96"/>
    <n v="22.79"/>
    <n v="10.98"/>
    <n v="0"/>
    <n v="4.2430000000000003"/>
    <n v="19.46"/>
    <n v="14.99"/>
    <n v="1021.1"/>
    <n v="0"/>
    <n v="0"/>
    <n v="0"/>
  </r>
  <r>
    <d v="2024-08-16T00:00:00"/>
    <n v="16"/>
    <x v="7"/>
    <x v="0"/>
    <n v="17.97"/>
    <n v="25.66"/>
    <n v="11.06"/>
    <n v="0.4"/>
    <n v="3.3210000000000002"/>
    <n v="21.25"/>
    <n v="312.89999999999998"/>
    <n v="1017"/>
    <n v="1"/>
    <n v="0"/>
    <n v="0"/>
  </r>
  <r>
    <d v="2024-08-17T00:00:00"/>
    <n v="17"/>
    <x v="7"/>
    <x v="0"/>
    <n v="16.98"/>
    <n v="21.43"/>
    <n v="14.3"/>
    <n v="0"/>
    <n v="5.2080000000000002"/>
    <n v="17.100000000000001"/>
    <n v="228.9"/>
    <n v="1010.8"/>
    <n v="0"/>
    <n v="0"/>
    <n v="0"/>
  </r>
  <r>
    <d v="2024-08-18T00:00:00"/>
    <n v="18"/>
    <x v="7"/>
    <x v="0"/>
    <n v="15.53"/>
    <n v="21.51"/>
    <n v="10.67"/>
    <n v="0.2"/>
    <n v="4.141"/>
    <n v="19.22"/>
    <n v="243.6"/>
    <n v="1008.3"/>
    <n v="1"/>
    <n v="0"/>
    <n v="0"/>
  </r>
  <r>
    <d v="2024-08-19T00:00:00"/>
    <n v="19"/>
    <x v="7"/>
    <x v="0"/>
    <n v="15.41"/>
    <n v="20.27"/>
    <n v="8.52"/>
    <n v="0.3"/>
    <n v="4.2489999999999997"/>
    <n v="20.149999999999999"/>
    <n v="207.3"/>
    <n v="1012.6"/>
    <n v="1"/>
    <n v="0"/>
    <n v="0"/>
  </r>
  <r>
    <d v="2024-08-20T00:00:00"/>
    <n v="20"/>
    <x v="7"/>
    <x v="0"/>
    <n v="18.600000000000001"/>
    <n v="20.6"/>
    <n v="15.48"/>
    <n v="0.2"/>
    <n v="6.7709999999999999"/>
    <n v="22.08"/>
    <n v="210.5"/>
    <n v="1015.1"/>
    <n v="1"/>
    <n v="0"/>
    <n v="0"/>
  </r>
  <r>
    <d v="2024-08-21T00:00:00"/>
    <n v="21"/>
    <x v="7"/>
    <x v="0"/>
    <n v="19.5"/>
    <n v="21.56"/>
    <n v="18.440000000000001"/>
    <n v="0.4"/>
    <n v="7.54"/>
    <n v="21.38"/>
    <n v="217.7"/>
    <n v="1018.4"/>
    <n v="1"/>
    <n v="0"/>
    <n v="0"/>
  </r>
  <r>
    <d v="2024-08-22T00:00:00"/>
    <n v="22"/>
    <x v="7"/>
    <x v="0"/>
    <n v="18.97"/>
    <n v="22.38"/>
    <n v="16.8"/>
    <n v="26.5"/>
    <n v="3.4980000000000002"/>
    <n v="12.95"/>
    <n v="216.5"/>
    <n v="1013.2"/>
    <n v="1"/>
    <n v="1"/>
    <n v="0"/>
  </r>
  <r>
    <d v="2024-08-23T00:00:00"/>
    <n v="23"/>
    <x v="7"/>
    <x v="0"/>
    <n v="17"/>
    <n v="21.11"/>
    <n v="15.73"/>
    <n v="1"/>
    <n v="6.6989999999999998"/>
    <n v="25.1"/>
    <n v="235.3"/>
    <n v="1000.7"/>
    <n v="1"/>
    <n v="1"/>
    <n v="0"/>
  </r>
  <r>
    <d v="2024-08-24T00:00:00"/>
    <n v="24"/>
    <x v="7"/>
    <x v="0"/>
    <n v="14.41"/>
    <n v="20.41"/>
    <n v="9.07"/>
    <n v="1.8"/>
    <n v="6.8179999999999996"/>
    <n v="25.47"/>
    <n v="238.3"/>
    <n v="1010.4"/>
    <n v="1"/>
    <n v="1"/>
    <n v="0"/>
  </r>
  <r>
    <d v="2024-08-25T00:00:00"/>
    <n v="25"/>
    <x v="7"/>
    <x v="0"/>
    <n v="13.07"/>
    <n v="18.11"/>
    <n v="9.4700000000000006"/>
    <n v="24.2"/>
    <n v="3.03"/>
    <n v="11.52"/>
    <n v="142.4"/>
    <n v="1012.9"/>
    <n v="1"/>
    <n v="1"/>
    <n v="0"/>
  </r>
  <r>
    <d v="2024-08-26T00:00:00"/>
    <n v="26"/>
    <x v="7"/>
    <x v="0"/>
    <n v="16.850000000000001"/>
    <n v="19.73"/>
    <n v="12.97"/>
    <n v="5.0999999999999996"/>
    <n v="4.3659999999999997"/>
    <n v="15.21"/>
    <n v="236.2"/>
    <n v="1004.9"/>
    <n v="1"/>
    <n v="1"/>
    <n v="0"/>
  </r>
  <r>
    <d v="2024-08-27T00:00:00"/>
    <n v="27"/>
    <x v="7"/>
    <x v="0"/>
    <n v="14.16"/>
    <n v="19.38"/>
    <n v="11.31"/>
    <n v="0.2"/>
    <n v="4.7560000000000002"/>
    <n v="18.13"/>
    <n v="8.19"/>
    <n v="1011.3"/>
    <n v="1"/>
    <n v="0"/>
    <n v="0"/>
  </r>
  <r>
    <d v="2024-08-28T00:00:00"/>
    <n v="28"/>
    <x v="7"/>
    <x v="0"/>
    <n v="14.45"/>
    <n v="20.71"/>
    <n v="9.36"/>
    <n v="0"/>
    <n v="4.1500000000000004"/>
    <n v="17.96"/>
    <n v="271.5"/>
    <n v="1021.1"/>
    <n v="0"/>
    <n v="0"/>
    <n v="0"/>
  </r>
  <r>
    <d v="2024-08-29T00:00:00"/>
    <n v="29"/>
    <x v="7"/>
    <x v="0"/>
    <n v="13.94"/>
    <n v="18.88"/>
    <n v="11.62"/>
    <n v="0.8"/>
    <n v="5.0579999999999998"/>
    <n v="24.84"/>
    <n v="269.7"/>
    <n v="1018"/>
    <n v="1"/>
    <n v="0"/>
    <n v="0"/>
  </r>
  <r>
    <d v="2024-08-30T00:00:00"/>
    <n v="30"/>
    <x v="7"/>
    <x v="0"/>
    <n v="13.35"/>
    <n v="20.02"/>
    <n v="8.33"/>
    <n v="0"/>
    <n v="3.2120000000000002"/>
    <n v="15.57"/>
    <n v="351"/>
    <n v="1023.7"/>
    <n v="0"/>
    <n v="0"/>
    <n v="0"/>
  </r>
  <r>
    <d v="2024-08-31T00:00:00"/>
    <n v="31"/>
    <x v="7"/>
    <x v="0"/>
    <n v="12.54"/>
    <n v="20.83"/>
    <n v="4.7380000000000004"/>
    <n v="0"/>
    <n v="1.252"/>
    <n v="9.1999999999999993"/>
    <n v="57.22"/>
    <n v="1026"/>
    <n v="0"/>
    <n v="0"/>
    <n v="0"/>
  </r>
  <r>
    <d v="2024-09-01T00:00:00"/>
    <n v="1"/>
    <x v="8"/>
    <x v="0"/>
    <n v="12.91"/>
    <n v="21.82"/>
    <n v="3.8029999999999999"/>
    <n v="0"/>
    <n v="1.8089999999999999"/>
    <n v="11.36"/>
    <n v="68.34"/>
    <n v="1021.9"/>
    <n v="0"/>
    <n v="0"/>
    <n v="0"/>
  </r>
  <r>
    <d v="2024-09-02T00:00:00"/>
    <n v="2"/>
    <x v="8"/>
    <x v="0"/>
    <n v="14.1"/>
    <n v="22.48"/>
    <n v="4.835"/>
    <n v="0"/>
    <n v="2.395"/>
    <n v="14.84"/>
    <n v="52.9"/>
    <n v="1021.1"/>
    <n v="0"/>
    <n v="0"/>
    <n v="0"/>
  </r>
  <r>
    <d v="2024-09-03T00:00:00"/>
    <n v="3"/>
    <x v="8"/>
    <x v="0"/>
    <n v="15.21"/>
    <n v="22.79"/>
    <n v="8.8000000000000007"/>
    <n v="0"/>
    <n v="2.1360000000000001"/>
    <n v="11.12"/>
    <n v="55.9"/>
    <n v="1021.7"/>
    <n v="0"/>
    <n v="0"/>
    <n v="0"/>
  </r>
  <r>
    <d v="2024-09-04T00:00:00"/>
    <n v="4"/>
    <x v="8"/>
    <x v="0"/>
    <n v="15.36"/>
    <n v="21.69"/>
    <n v="8.23"/>
    <n v="0"/>
    <n v="2.5790000000000002"/>
    <n v="11.92"/>
    <n v="87.8"/>
    <n v="1021.2"/>
    <n v="0"/>
    <n v="0"/>
    <n v="0"/>
  </r>
  <r>
    <d v="2024-09-05T00:00:00"/>
    <n v="5"/>
    <x v="8"/>
    <x v="0"/>
    <n v="15.28"/>
    <n v="20.27"/>
    <n v="11.37"/>
    <n v="0.2"/>
    <n v="3.194"/>
    <n v="15.8"/>
    <n v="74.400000000000006"/>
    <n v="1018"/>
    <n v="1"/>
    <n v="0"/>
    <n v="0"/>
  </r>
  <r>
    <d v="2024-09-06T00:00:00"/>
    <n v="6"/>
    <x v="8"/>
    <x v="0"/>
    <n v="15.45"/>
    <n v="20.62"/>
    <n v="10.9"/>
    <n v="8.6"/>
    <n v="4.3330000000000002"/>
    <n v="20.059999999999999"/>
    <n v="90.4"/>
    <n v="1006.5"/>
    <n v="1"/>
    <n v="1"/>
    <n v="0"/>
  </r>
  <r>
    <d v="2024-09-07T00:00:00"/>
    <n v="7"/>
    <x v="8"/>
    <x v="0"/>
    <n v="14.88"/>
    <n v="20.04"/>
    <n v="10.67"/>
    <n v="1"/>
    <n v="2.7370000000000001"/>
    <n v="12.48"/>
    <n v="196.9"/>
    <n v="999.8"/>
    <n v="1"/>
    <n v="1"/>
    <n v="0"/>
  </r>
  <r>
    <d v="2024-09-08T00:00:00"/>
    <n v="8"/>
    <x v="8"/>
    <x v="0"/>
    <n v="14.42"/>
    <n v="20.27"/>
    <n v="10.66"/>
    <n v="0"/>
    <n v="1.71"/>
    <n v="9.9600000000000009"/>
    <n v="255.3"/>
    <n v="1003.8"/>
    <n v="0"/>
    <n v="0"/>
    <n v="0"/>
  </r>
  <r>
    <d v="2024-09-09T00:00:00"/>
    <n v="9"/>
    <x v="8"/>
    <x v="0"/>
    <n v="15.67"/>
    <n v="22.69"/>
    <n v="9.73"/>
    <n v="0"/>
    <n v="3.0807499999999997"/>
    <n v="15.44"/>
    <n v="247.94025425813317"/>
    <n v="1015"/>
    <n v="0"/>
    <n v="0"/>
    <n v="0"/>
  </r>
  <r>
    <d v="2024-09-10T00:00:00"/>
    <n v="10"/>
    <x v="8"/>
    <x v="0"/>
    <n v="17.14"/>
    <n v="22.65"/>
    <n v="11.91"/>
    <n v="0.8"/>
    <n v="6.8540000000000001"/>
    <n v="22.21"/>
    <n v="217.8"/>
    <n v="1017.1"/>
    <n v="1"/>
    <n v="0"/>
    <n v="0"/>
  </r>
  <r>
    <d v="2024-09-11T00:00:00"/>
    <n v="11"/>
    <x v="8"/>
    <x v="0"/>
    <n v="17.350000000000001"/>
    <n v="21.73"/>
    <n v="15.93"/>
    <n v="0.4"/>
    <n v="5.8849999999999998"/>
    <n v="18.559999999999999"/>
    <n v="218.2"/>
    <n v="1014.9"/>
    <n v="1"/>
    <n v="0"/>
    <n v="0"/>
  </r>
  <r>
    <d v="2024-09-12T00:00:00"/>
    <n v="12"/>
    <x v="8"/>
    <x v="0"/>
    <n v="14.59"/>
    <n v="21.61"/>
    <n v="9.99"/>
    <n v="0"/>
    <n v="2.9489999999999998"/>
    <n v="11.72"/>
    <n v="286.39999999999998"/>
    <n v="1022.6"/>
    <n v="0"/>
    <n v="0"/>
    <n v="0"/>
  </r>
  <r>
    <d v="2024-09-13T00:00:00"/>
    <n v="13"/>
    <x v="8"/>
    <x v="0"/>
    <n v="13.91"/>
    <n v="17.850000000000001"/>
    <n v="7.74"/>
    <n v="0"/>
    <n v="6.133"/>
    <n v="19.39"/>
    <n v="224.6"/>
    <n v="1025.2"/>
    <n v="0"/>
    <n v="0"/>
    <n v="0"/>
  </r>
  <r>
    <d v="2024-09-14T00:00:00"/>
    <n v="14"/>
    <x v="8"/>
    <x v="0"/>
    <n v="15.97"/>
    <n v="19.809999999999999"/>
    <n v="13.77"/>
    <n v="2.6"/>
    <n v="8.0500000000000007"/>
    <n v="21.12"/>
    <n v="228"/>
    <n v="1016.5"/>
    <n v="1"/>
    <n v="1"/>
    <n v="0"/>
  </r>
  <r>
    <d v="2024-09-15T00:00:00"/>
    <n v="15"/>
    <x v="8"/>
    <x v="0"/>
    <n v="12.79"/>
    <n v="16.920000000000002"/>
    <n v="6.81"/>
    <n v="0"/>
    <n v="5.7729999999999997"/>
    <n v="21.58"/>
    <n v="242.8"/>
    <n v="1012.1"/>
    <n v="0"/>
    <n v="0"/>
    <n v="0"/>
  </r>
  <r>
    <d v="2024-09-16T00:00:00"/>
    <n v="16"/>
    <x v="8"/>
    <x v="0"/>
    <n v="13.24"/>
    <n v="18.61"/>
    <n v="10.75"/>
    <n v="0"/>
    <n v="3.1579999999999999"/>
    <n v="16.829999999999998"/>
    <n v="267.89999999999998"/>
    <n v="1012.6"/>
    <n v="0"/>
    <n v="0"/>
    <n v="0"/>
  </r>
  <r>
    <d v="2024-09-17T00:00:00"/>
    <n v="17"/>
    <x v="8"/>
    <x v="0"/>
    <n v="10.95"/>
    <n v="17.059999999999999"/>
    <n v="6.1470000000000002"/>
    <n v="0"/>
    <n v="2.8109999999999999"/>
    <n v="14.11"/>
    <n v="284.10000000000002"/>
    <n v="1017.2"/>
    <n v="0"/>
    <n v="0"/>
    <n v="0"/>
  </r>
  <r>
    <d v="2024-09-18T00:00:00"/>
    <n v="18"/>
    <x v="8"/>
    <x v="0"/>
    <n v="11.63"/>
    <n v="18.190000000000001"/>
    <n v="5.5869999999999997"/>
    <n v="0"/>
    <n v="3.29"/>
    <n v="9.4600000000000009"/>
    <n v="268.3"/>
    <n v="1019.2"/>
    <n v="0"/>
    <n v="0"/>
    <n v="0"/>
  </r>
  <r>
    <d v="2024-09-19T00:00:00"/>
    <n v="19"/>
    <x v="8"/>
    <x v="0"/>
    <n v="13.94"/>
    <n v="17.79"/>
    <n v="9.01"/>
    <n v="0"/>
    <n v="6.2649999999999997"/>
    <n v="19.36"/>
    <n v="221.2"/>
    <n v="1015.7"/>
    <n v="0"/>
    <n v="0"/>
    <n v="0"/>
  </r>
  <r>
    <d v="2024-09-20T00:00:00"/>
    <n v="20"/>
    <x v="8"/>
    <x v="0"/>
    <n v="16.09"/>
    <n v="21.24"/>
    <n v="13.47"/>
    <n v="0"/>
    <n v="4.851"/>
    <n v="16.54"/>
    <n v="234.7"/>
    <n v="1013.7"/>
    <n v="0"/>
    <n v="0"/>
    <n v="0"/>
  </r>
  <r>
    <d v="2024-09-21T00:00:00"/>
    <n v="21"/>
    <x v="8"/>
    <x v="0"/>
    <n v="12.56"/>
    <n v="22.02"/>
    <n v="5.1820000000000004"/>
    <n v="0"/>
    <n v="1.274"/>
    <n v="8.4700000000000006"/>
    <n v="178.3"/>
    <n v="1018.8"/>
    <n v="0"/>
    <n v="0"/>
    <n v="0"/>
  </r>
  <r>
    <d v="2024-09-22T00:00:00"/>
    <n v="22"/>
    <x v="8"/>
    <x v="0"/>
    <n v="15.02"/>
    <n v="23.04"/>
    <n v="6.6379999999999999"/>
    <n v="2.7"/>
    <n v="3.4740000000000002"/>
    <n v="14.94"/>
    <n v="210.2"/>
    <n v="1016.1"/>
    <n v="1"/>
    <n v="1"/>
    <n v="0"/>
  </r>
  <r>
    <d v="2024-09-23T00:00:00"/>
    <n v="23"/>
    <x v="8"/>
    <x v="0"/>
    <n v="14.72"/>
    <n v="18.47"/>
    <n v="14.2"/>
    <n v="6.6"/>
    <n v="3.6360000000000001"/>
    <n v="15.07"/>
    <n v="215.4"/>
    <n v="1006"/>
    <n v="1"/>
    <n v="1"/>
    <n v="0"/>
  </r>
  <r>
    <d v="2024-09-24T00:00:00"/>
    <n v="24"/>
    <x v="8"/>
    <x v="0"/>
    <n v="10.87"/>
    <n v="13.22"/>
    <n v="10.029999999999999"/>
    <n v="0"/>
    <n v="4.2389999999999999"/>
    <n v="24.87"/>
    <n v="347.9"/>
    <n v="1007.8"/>
    <n v="0"/>
    <n v="0"/>
    <n v="0"/>
  </r>
  <r>
    <d v="2024-09-25T00:00:00"/>
    <n v="25"/>
    <x v="8"/>
    <x v="0"/>
    <n v="8.91"/>
    <n v="15.02"/>
    <n v="4.2590000000000003"/>
    <n v="0"/>
    <n v="3.2759999999999998"/>
    <n v="16.27"/>
    <n v="336"/>
    <n v="1016.2"/>
    <n v="0"/>
    <n v="0"/>
    <n v="0"/>
  </r>
  <r>
    <d v="2024-09-26T00:00:00"/>
    <n v="26"/>
    <x v="8"/>
    <x v="0"/>
    <n v="10.1"/>
    <n v="13.82"/>
    <n v="6.4329999999999998"/>
    <n v="0.8"/>
    <n v="3.91"/>
    <n v="19.62"/>
    <n v="330.9"/>
    <n v="1014.3"/>
    <n v="1"/>
    <n v="0"/>
    <n v="0"/>
  </r>
  <r>
    <d v="2024-09-27T00:00:00"/>
    <n v="27"/>
    <x v="8"/>
    <x v="0"/>
    <n v="12.71"/>
    <n v="15.13"/>
    <n v="9.9499999999999993"/>
    <n v="1.4"/>
    <n v="2.0939999999999999"/>
    <n v="9.83"/>
    <n v="351.6"/>
    <n v="1012.8"/>
    <n v="1"/>
    <n v="1"/>
    <n v="0"/>
  </r>
  <r>
    <d v="2024-09-28T00:00:00"/>
    <n v="28"/>
    <x v="8"/>
    <x v="0"/>
    <n v="14.16"/>
    <n v="16.77"/>
    <n v="11.67"/>
    <n v="1.4"/>
    <n v="1.294"/>
    <n v="6.109"/>
    <n v="143.6"/>
    <n v="1016"/>
    <n v="1"/>
    <n v="1"/>
    <n v="0"/>
  </r>
  <r>
    <d v="2024-09-29T00:00:00"/>
    <n v="29"/>
    <x v="8"/>
    <x v="0"/>
    <n v="13.37"/>
    <n v="16.510000000000002"/>
    <n v="13.67"/>
    <n v="8.6"/>
    <n v="3.3959999999999999"/>
    <n v="15.71"/>
    <n v="195.6"/>
    <n v="1016"/>
    <n v="1"/>
    <n v="1"/>
    <n v="0"/>
  </r>
  <r>
    <d v="2024-09-30T00:00:00"/>
    <n v="30"/>
    <x v="8"/>
    <x v="0"/>
    <n v="10.99"/>
    <n v="16.14"/>
    <n v="6.4580000000000002"/>
    <n v="1.2"/>
    <n v="2.4"/>
    <n v="11.12"/>
    <n v="205.7"/>
    <n v="1013.3"/>
    <n v="1"/>
    <n v="1"/>
    <n v="0"/>
  </r>
  <r>
    <d v="2024-10-01T00:00:00"/>
    <n v="1"/>
    <x v="9"/>
    <x v="0"/>
    <n v="13.72"/>
    <n v="15.66"/>
    <n v="9.02"/>
    <n v="13.2"/>
    <n v="4.532"/>
    <n v="21.88"/>
    <n v="181"/>
    <n v="1001.8"/>
    <n v="1"/>
    <n v="1"/>
    <n v="0"/>
  </r>
  <r>
    <d v="2024-10-02T00:00:00"/>
    <n v="2"/>
    <x v="9"/>
    <x v="0"/>
    <n v="11.81"/>
    <n v="17.079999999999998"/>
    <n v="5.774"/>
    <n v="14.8"/>
    <n v="1.984"/>
    <n v="10.96"/>
    <n v="137.30000000000001"/>
    <n v="1003.3"/>
    <n v="1"/>
    <n v="1"/>
    <n v="0"/>
  </r>
  <r>
    <d v="2024-10-03T00:00:00"/>
    <n v="3"/>
    <x v="9"/>
    <x v="0"/>
    <n v="13.83"/>
    <n v="16.989999999999998"/>
    <n v="11.37"/>
    <n v="2.7"/>
    <n v="3.7189999999999999"/>
    <n v="21.25"/>
    <n v="189.2"/>
    <n v="995.85"/>
    <n v="1"/>
    <n v="1"/>
    <n v="0"/>
  </r>
  <r>
    <d v="2024-10-04T00:00:00"/>
    <n v="4"/>
    <x v="9"/>
    <x v="0"/>
    <n v="12.83"/>
    <n v="18.09"/>
    <n v="9.8800000000000008"/>
    <n v="0"/>
    <n v="1.446"/>
    <n v="8.07"/>
    <n v="359.9"/>
    <n v="999.59"/>
    <n v="0"/>
    <n v="0"/>
    <n v="0"/>
  </r>
  <r>
    <d v="2024-10-05T00:00:00"/>
    <n v="5"/>
    <x v="9"/>
    <x v="0"/>
    <n v="15.38"/>
    <n v="18.55"/>
    <n v="8.8000000000000007"/>
    <n v="3"/>
    <n v="4.2370000000000001"/>
    <n v="16.07"/>
    <n v="203.6"/>
    <n v="999.81"/>
    <n v="1"/>
    <n v="1"/>
    <n v="0"/>
  </r>
  <r>
    <d v="2024-10-06T00:00:00"/>
    <n v="6"/>
    <x v="9"/>
    <x v="0"/>
    <n v="13.29"/>
    <n v="17.87"/>
    <n v="12.44"/>
    <n v="0"/>
    <n v="4.1280000000000001"/>
    <n v="18.86"/>
    <n v="221.2"/>
    <n v="1006.9"/>
    <n v="0"/>
    <n v="0"/>
    <n v="0"/>
  </r>
  <r>
    <d v="2024-10-07T00:00:00"/>
    <n v="7"/>
    <x v="9"/>
    <x v="0"/>
    <n v="12.2"/>
    <n v="18.96"/>
    <n v="4.8460000000000001"/>
    <n v="0.1"/>
    <n v="2.8380000000000001"/>
    <n v="12.88"/>
    <n v="73.7"/>
    <n v="1017"/>
    <n v="0"/>
    <n v="0"/>
    <n v="0"/>
  </r>
  <r>
    <d v="2024-10-08T00:00:00"/>
    <n v="8"/>
    <x v="9"/>
    <x v="0"/>
    <n v="17.100000000000001"/>
    <n v="22.73"/>
    <n v="10.02"/>
    <n v="0"/>
    <n v="3.92"/>
    <n v="18.100000000000001"/>
    <n v="67"/>
    <n v="1015.4"/>
    <n v="0"/>
    <n v="0"/>
    <n v="0"/>
  </r>
  <r>
    <d v="2024-10-09T00:00:00"/>
    <n v="9"/>
    <x v="9"/>
    <x v="0"/>
    <n v="15.52"/>
    <n v="17.02"/>
    <n v="14.92"/>
    <n v="0"/>
    <n v="4.569"/>
    <n v="14.58"/>
    <n v="48.03"/>
    <n v="1014.8"/>
    <n v="0"/>
    <n v="0"/>
    <n v="0"/>
  </r>
  <r>
    <d v="2024-10-10T00:00:00"/>
    <n v="10"/>
    <x v="9"/>
    <x v="0"/>
    <n v="15.17"/>
    <n v="20.47"/>
    <n v="13.68"/>
    <n v="0"/>
    <n v="5.3819999999999997"/>
    <n v="19.16"/>
    <n v="39.01"/>
    <n v="1012.5"/>
    <n v="0"/>
    <n v="0"/>
    <n v="0"/>
  </r>
  <r>
    <d v="2024-10-11T00:00:00"/>
    <n v="11"/>
    <x v="9"/>
    <x v="0"/>
    <n v="12.91"/>
    <n v="18.2"/>
    <n v="8.24"/>
    <n v="0"/>
    <n v="6.48"/>
    <n v="20.45"/>
    <n v="28.97"/>
    <n v="1018.5"/>
    <n v="0"/>
    <n v="0"/>
    <n v="0"/>
  </r>
  <r>
    <d v="2024-10-12T00:00:00"/>
    <n v="12"/>
    <x v="9"/>
    <x v="0"/>
    <n v="10.67"/>
    <n v="14.3"/>
    <n v="7.66"/>
    <n v="0"/>
    <n v="5.27"/>
    <n v="14.24"/>
    <n v="23.36"/>
    <n v="1021.2"/>
    <n v="0"/>
    <n v="0"/>
    <n v="0"/>
  </r>
  <r>
    <d v="2024-10-13T00:00:00"/>
    <n v="13"/>
    <x v="9"/>
    <x v="0"/>
    <n v="10.08"/>
    <n v="12.79"/>
    <n v="8.64"/>
    <n v="0"/>
    <n v="4.3570000000000002"/>
    <n v="13.08"/>
    <n v="25.1"/>
    <n v="1021.6"/>
    <n v="0"/>
    <n v="0"/>
    <n v="0"/>
  </r>
  <r>
    <d v="2024-10-14T00:00:00"/>
    <n v="14"/>
    <x v="9"/>
    <x v="0"/>
    <n v="9.5"/>
    <n v="10.92"/>
    <n v="8.68"/>
    <n v="0"/>
    <n v="2.9079999999999999"/>
    <n v="11.49"/>
    <n v="16.71"/>
    <n v="1022"/>
    <n v="0"/>
    <n v="0"/>
    <n v="0"/>
  </r>
  <r>
    <d v="2024-10-15T00:00:00"/>
    <n v="15"/>
    <x v="9"/>
    <x v="0"/>
    <n v="10.34"/>
    <n v="13.09"/>
    <n v="9.0399999999999991"/>
    <n v="0.3"/>
    <n v="2.375"/>
    <n v="16"/>
    <n v="328.9"/>
    <n v="1018.5"/>
    <n v="1"/>
    <n v="0"/>
    <n v="0"/>
  </r>
  <r>
    <d v="2024-10-16T00:00:00"/>
    <n v="16"/>
    <x v="9"/>
    <x v="0"/>
    <n v="7.96"/>
    <n v="13.48"/>
    <n v="5.7009999999999996"/>
    <n v="0.5"/>
    <n v="3.7770000000000001"/>
    <n v="16.64"/>
    <n v="3.4460000000000002"/>
    <n v="1020.8"/>
    <n v="1"/>
    <n v="0"/>
    <n v="0"/>
  </r>
  <r>
    <d v="2024-10-17T00:00:00"/>
    <n v="17"/>
    <x v="9"/>
    <x v="0"/>
    <n v="4.8739999999999997"/>
    <n v="14.11"/>
    <n v="-0.80900000000000005"/>
    <n v="0"/>
    <n v="1.38"/>
    <n v="8.6300000000000008"/>
    <n v="311.10000000000002"/>
    <n v="1025.9000000000001"/>
    <n v="0"/>
    <n v="0"/>
    <n v="1"/>
  </r>
  <r>
    <d v="2024-10-18T00:00:00"/>
    <n v="18"/>
    <x v="9"/>
    <x v="0"/>
    <n v="9"/>
    <n v="14.9"/>
    <n v="-0.24399999999999999"/>
    <n v="0.5"/>
    <n v="4.0449999999999999"/>
    <n v="13.45"/>
    <n v="233.3"/>
    <n v="1019.7"/>
    <n v="1"/>
    <n v="0"/>
    <n v="1"/>
  </r>
  <r>
    <d v="2024-10-19T00:00:00"/>
    <n v="19"/>
    <x v="9"/>
    <x v="0"/>
    <n v="9.2100000000000009"/>
    <n v="13.45"/>
    <n v="6.8780000000000001"/>
    <n v="3.7"/>
    <n v="4.0170000000000003"/>
    <n v="20.75"/>
    <n v="274"/>
    <n v="1012.1"/>
    <n v="1"/>
    <n v="1"/>
    <n v="0"/>
  </r>
  <r>
    <d v="2024-10-20T00:00:00"/>
    <n v="20"/>
    <x v="9"/>
    <x v="0"/>
    <n v="4.1760000000000002"/>
    <n v="10.31"/>
    <n v="1.282"/>
    <n v="0"/>
    <n v="3.0329999999999999"/>
    <n v="14.08"/>
    <n v="285.7"/>
    <n v="1020.5"/>
    <n v="0"/>
    <n v="0"/>
    <n v="0"/>
  </r>
  <r>
    <d v="2024-10-21T00:00:00"/>
    <n v="21"/>
    <x v="9"/>
    <x v="0"/>
    <n v="4.4880000000000004"/>
    <n v="12.75"/>
    <n v="-3.6120000000000001"/>
    <n v="0"/>
    <n v="4.2430000000000003"/>
    <n v="16.5"/>
    <n v="228.7"/>
    <n v="1023.7"/>
    <n v="0"/>
    <n v="0"/>
    <n v="1"/>
  </r>
  <r>
    <d v="2024-10-22T00:00:00"/>
    <n v="22"/>
    <x v="9"/>
    <x v="0"/>
    <n v="7.7"/>
    <n v="14.29"/>
    <n v="1.5329999999999999"/>
    <n v="4.0999999999999996"/>
    <n v="3.6739999999999999"/>
    <n v="12.95"/>
    <n v="221.1"/>
    <n v="1017.5"/>
    <n v="1"/>
    <n v="1"/>
    <n v="0"/>
  </r>
  <r>
    <d v="2024-10-23T00:00:00"/>
    <n v="23"/>
    <x v="9"/>
    <x v="0"/>
    <n v="9.39"/>
    <n v="12.06"/>
    <n v="6.73"/>
    <n v="0"/>
    <n v="4.5659999999999998"/>
    <n v="16.73"/>
    <n v="246.1"/>
    <n v="1004.6"/>
    <n v="0"/>
    <n v="0"/>
    <n v="0"/>
  </r>
  <r>
    <d v="2024-10-24T00:00:00"/>
    <n v="24"/>
    <x v="9"/>
    <x v="0"/>
    <n v="5.4210000000000003"/>
    <n v="12.07"/>
    <n v="-0.14000000000000001"/>
    <n v="0"/>
    <n v="2.2229999999999999"/>
    <n v="13.95"/>
    <n v="349.2"/>
    <n v="1016.8"/>
    <n v="0"/>
    <n v="0"/>
    <n v="1"/>
  </r>
  <r>
    <d v="2024-10-25T00:00:00"/>
    <n v="25"/>
    <x v="9"/>
    <x v="0"/>
    <n v="3.1819999999999999"/>
    <n v="11.77"/>
    <n v="-1.9390000000000001"/>
    <n v="0.7"/>
    <n v="1.492"/>
    <n v="6.4080000000000004"/>
    <n v="273.39999999999998"/>
    <n v="1028.7"/>
    <n v="1"/>
    <n v="0"/>
    <n v="1"/>
  </r>
  <r>
    <d v="2024-10-26T00:00:00"/>
    <n v="26"/>
    <x v="9"/>
    <x v="0"/>
    <n v="8.0500000000000007"/>
    <n v="13.31"/>
    <n v="-2.528"/>
    <n v="5.5"/>
    <n v="5.8760000000000003"/>
    <n v="24.11"/>
    <n v="214.6"/>
    <n v="1022.3"/>
    <n v="1"/>
    <n v="1"/>
    <n v="1"/>
  </r>
  <r>
    <d v="2024-10-27T00:00:00"/>
    <n v="27"/>
    <x v="9"/>
    <x v="0"/>
    <n v="12.91"/>
    <n v="17.5"/>
    <n v="9.2799999999999994"/>
    <n v="0.1"/>
    <n v="5.72"/>
    <n v="23.34"/>
    <n v="223.2"/>
    <n v="1016.3"/>
    <n v="0"/>
    <n v="0"/>
    <n v="0"/>
  </r>
  <r>
    <d v="2024-10-28T00:00:00"/>
    <n v="28"/>
    <x v="9"/>
    <x v="0"/>
    <n v="12.46"/>
    <n v="15.06"/>
    <n v="9.0299999999999994"/>
    <n v="0"/>
    <n v="6.4939999999999998"/>
    <n v="17.899999999999999"/>
    <n v="212.3"/>
    <n v="1014.8"/>
    <n v="0"/>
    <n v="0"/>
    <n v="0"/>
  </r>
  <r>
    <d v="2024-10-29T00:00:00"/>
    <n v="29"/>
    <x v="9"/>
    <x v="0"/>
    <n v="12.48"/>
    <n v="14.57"/>
    <n v="11.49"/>
    <n v="2.9"/>
    <n v="6.2370000000000001"/>
    <n v="21.55"/>
    <n v="187.6"/>
    <n v="998.83"/>
    <n v="1"/>
    <n v="1"/>
    <n v="0"/>
  </r>
  <r>
    <d v="2024-10-30T00:00:00"/>
    <n v="30"/>
    <x v="9"/>
    <x v="0"/>
    <n v="10.23"/>
    <n v="14.99"/>
    <n v="4.7050000000000001"/>
    <n v="0.8"/>
    <n v="3.0630000000000002"/>
    <n v="14.08"/>
    <n v="182.4"/>
    <n v="997.12"/>
    <n v="1"/>
    <n v="0"/>
    <n v="0"/>
  </r>
  <r>
    <d v="2024-10-31T00:00:00"/>
    <n v="31"/>
    <x v="9"/>
    <x v="0"/>
    <n v="10.45"/>
    <n v="11.64"/>
    <n v="9.58"/>
    <n v="0.8"/>
    <n v="3.0270000000000001"/>
    <n v="11.06"/>
    <n v="33.950000000000003"/>
    <n v="1000.4"/>
    <n v="1"/>
    <n v="0"/>
    <n v="0"/>
  </r>
  <r>
    <d v="2024-11-01T00:00:00"/>
    <n v="1"/>
    <x v="10"/>
    <x v="0"/>
    <n v="10.5"/>
    <n v="14.27"/>
    <n v="7.59"/>
    <n v="0.3"/>
    <n v="2.8780000000000001"/>
    <n v="16.73"/>
    <n v="240"/>
    <n v="1014.7"/>
    <n v="1"/>
    <n v="0"/>
    <n v="0"/>
  </r>
  <r>
    <d v="2024-11-02T00:00:00"/>
    <n v="2"/>
    <x v="10"/>
    <x v="0"/>
    <n v="12.82"/>
    <n v="14.97"/>
    <n v="7.13"/>
    <n v="0"/>
    <n v="8.9600000000000009"/>
    <n v="27.69"/>
    <n v="222.1"/>
    <n v="1009.8"/>
    <n v="0"/>
    <n v="0"/>
    <n v="0"/>
  </r>
  <r>
    <d v="2024-11-03T00:00:00"/>
    <n v="3"/>
    <x v="10"/>
    <x v="0"/>
    <n v="14.36"/>
    <n v="15.74"/>
    <n v="11.7"/>
    <n v="0"/>
    <n v="8.3549166666666679"/>
    <n v="23.04"/>
    <n v="228.98223809520221"/>
    <n v="1012.1"/>
    <n v="0"/>
    <n v="0"/>
    <n v="0"/>
  </r>
  <r>
    <d v="2024-11-04T00:00:00"/>
    <n v="4"/>
    <x v="10"/>
    <x v="0"/>
    <n v="15.04"/>
    <n v="17.63"/>
    <n v="12.99"/>
    <n v="0.1"/>
    <n v="11.27"/>
    <n v="24.24"/>
    <n v="223.4"/>
    <n v="1017.8"/>
    <n v="0"/>
    <n v="0"/>
    <n v="0"/>
  </r>
  <r>
    <d v="2024-11-05T00:00:00"/>
    <n v="5"/>
    <x v="10"/>
    <x v="0"/>
    <n v="14.24"/>
    <n v="16.32"/>
    <n v="13.53"/>
    <n v="8.5"/>
    <n v="7.7"/>
    <n v="24.8"/>
    <n v="225.6"/>
    <n v="1018.3"/>
    <n v="1"/>
    <n v="1"/>
    <n v="0"/>
  </r>
  <r>
    <d v="2024-11-06T00:00:00"/>
    <n v="6"/>
    <x v="10"/>
    <x v="0"/>
    <n v="8.18"/>
    <n v="12.49"/>
    <n v="8.2200000000000006"/>
    <n v="7"/>
    <n v="1.7410000000000001"/>
    <n v="8"/>
    <n v="265.2"/>
    <n v="1016"/>
    <n v="1"/>
    <n v="1"/>
    <n v="0"/>
  </r>
  <r>
    <d v="2024-11-07T00:00:00"/>
    <n v="7"/>
    <x v="10"/>
    <x v="0"/>
    <n v="4.7530000000000001"/>
    <n v="9.2899999999999991"/>
    <n v="3.4910000000000001"/>
    <n v="6.2"/>
    <n v="2.4140000000000001"/>
    <n v="13.71"/>
    <n v="350.4"/>
    <n v="1005.9"/>
    <n v="1"/>
    <n v="1"/>
    <n v="0"/>
  </r>
  <r>
    <d v="2024-11-08T00:00:00"/>
    <n v="8"/>
    <x v="10"/>
    <x v="0"/>
    <n v="5.9889999999999999"/>
    <n v="9.89"/>
    <n v="1.4410000000000001"/>
    <n v="15.2"/>
    <n v="4.7670000000000003"/>
    <n v="24.07"/>
    <n v="126.5"/>
    <n v="971.31"/>
    <n v="1"/>
    <n v="1"/>
    <n v="0"/>
  </r>
  <r>
    <d v="2024-11-09T00:00:00"/>
    <n v="9"/>
    <x v="10"/>
    <x v="0"/>
    <n v="6.52"/>
    <n v="7.86"/>
    <n v="4.9619999999999997"/>
    <n v="0.1"/>
    <n v="8.02"/>
    <n v="21.65"/>
    <n v="30.2"/>
    <n v="976.93"/>
    <n v="0"/>
    <n v="0"/>
    <n v="0"/>
  </r>
  <r>
    <d v="2024-11-10T00:00:00"/>
    <n v="10"/>
    <x v="10"/>
    <x v="0"/>
    <n v="3.4009999999999998"/>
    <n v="10.77"/>
    <n v="1.2649999999999999"/>
    <n v="4"/>
    <n v="3.512"/>
    <n v="19.79"/>
    <n v="323.3"/>
    <n v="999.62"/>
    <n v="1"/>
    <n v="1"/>
    <n v="0"/>
  </r>
  <r>
    <d v="2024-11-11T00:00:00"/>
    <n v="11"/>
    <x v="10"/>
    <x v="0"/>
    <n v="9.07"/>
    <n v="14.25"/>
    <n v="-2.214"/>
    <n v="7.2"/>
    <n v="10.54"/>
    <n v="33.14"/>
    <n v="222.7"/>
    <n v="990.15"/>
    <n v="1"/>
    <n v="1"/>
    <n v="1"/>
  </r>
  <r>
    <d v="2024-11-12T00:00:00"/>
    <n v="12"/>
    <x v="10"/>
    <x v="0"/>
    <n v="10.06"/>
    <n v="11.2"/>
    <n v="9.3000000000000007"/>
    <n v="2.8"/>
    <n v="7.84"/>
    <n v="29.95"/>
    <n v="230.6"/>
    <n v="993.15"/>
    <n v="1"/>
    <n v="1"/>
    <n v="0"/>
  </r>
  <r>
    <d v="2024-11-13T00:00:00"/>
    <n v="13"/>
    <x v="10"/>
    <x v="0"/>
    <n v="7.66"/>
    <n v="9.6300000000000008"/>
    <n v="7.51"/>
    <n v="0.4"/>
    <n v="2.746"/>
    <n v="12.05"/>
    <n v="224.6"/>
    <n v="993.43"/>
    <n v="1"/>
    <n v="0"/>
    <n v="0"/>
  </r>
  <r>
    <d v="2024-11-14T00:00:00"/>
    <n v="14"/>
    <x v="10"/>
    <x v="0"/>
    <n v="4.8579999999999997"/>
    <n v="6.3339999999999996"/>
    <n v="3.7759999999999998"/>
    <n v="5.5"/>
    <n v="1.599"/>
    <n v="12.88"/>
    <n v="233.7"/>
    <n v="996.89"/>
    <n v="1"/>
    <n v="1"/>
    <n v="0"/>
  </r>
  <r>
    <d v="2024-11-15T00:00:00"/>
    <n v="15"/>
    <x v="10"/>
    <x v="0"/>
    <n v="1.147"/>
    <n v="9.7100000000000009"/>
    <n v="-1.804"/>
    <n v="0.2"/>
    <n v="0.68951736111111117"/>
    <n v="4.3159999999999998"/>
    <n v="213.78373480144955"/>
    <n v="1013.8"/>
    <n v="1"/>
    <n v="0"/>
    <n v="1"/>
  </r>
  <r>
    <d v="2024-11-16T00:00:00"/>
    <n v="16"/>
    <x v="10"/>
    <x v="0"/>
    <n v="0.82"/>
    <n v="7.43"/>
    <n v="-2.12"/>
    <n v="0.1"/>
    <n v="1.236"/>
    <n v="8.5299999999999994"/>
    <n v="56.93"/>
    <n v="1019.9"/>
    <n v="0"/>
    <n v="0"/>
    <n v="1"/>
  </r>
  <r>
    <d v="2024-11-17T00:00:00"/>
    <n v="17"/>
    <x v="10"/>
    <x v="0"/>
    <n v="6.28"/>
    <n v="7.47"/>
    <n v="-1.502"/>
    <n v="2.8"/>
    <n v="5.5019999999999998"/>
    <n v="18.73"/>
    <n v="104.6"/>
    <n v="1006.7"/>
    <n v="1"/>
    <n v="1"/>
    <n v="1"/>
  </r>
  <r>
    <d v="2024-11-18T00:00:00"/>
    <n v="18"/>
    <x v="10"/>
    <x v="0"/>
    <n v="6.4349999999999996"/>
    <n v="10.32"/>
    <n v="5.125"/>
    <n v="0.1"/>
    <n v="2.2999999999999998"/>
    <n v="11.92"/>
    <n v="123.2"/>
    <n v="1004.8"/>
    <n v="0"/>
    <n v="0"/>
    <n v="0"/>
  </r>
  <r>
    <d v="2024-11-19T00:00:00"/>
    <n v="19"/>
    <x v="10"/>
    <x v="0"/>
    <n v="3.206"/>
    <n v="9.32"/>
    <n v="-1.1599999999999999"/>
    <n v="0.3"/>
    <n v="1.4910000000000001"/>
    <n v="5.0469999999999997"/>
    <n v="8.4499999999999993"/>
    <n v="1011.9"/>
    <n v="1"/>
    <n v="0"/>
    <n v="1"/>
  </r>
  <r>
    <d v="2024-11-20T00:00:00"/>
    <n v="20"/>
    <x v="10"/>
    <x v="0"/>
    <n v="5.8810000000000002"/>
    <n v="7.29"/>
    <n v="0.221"/>
    <n v="0"/>
    <n v="3.91"/>
    <n v="12.15"/>
    <n v="32.6"/>
    <n v="1013"/>
    <n v="0"/>
    <n v="0"/>
    <n v="0"/>
  </r>
  <r>
    <d v="2024-11-21T00:00:00"/>
    <n v="21"/>
    <x v="10"/>
    <x v="0"/>
    <n v="5.806"/>
    <n v="7.4"/>
    <n v="3.2759999999999998"/>
    <n v="0.9"/>
    <n v="4.923"/>
    <n v="14.78"/>
    <n v="10.71"/>
    <n v="1011.1"/>
    <n v="1"/>
    <n v="0"/>
    <n v="0"/>
  </r>
  <r>
    <d v="2024-11-22T00:00:00"/>
    <n v="22"/>
    <x v="10"/>
    <x v="0"/>
    <n v="5.5380000000000003"/>
    <n v="8.0399999999999991"/>
    <n v="3.8809999999999998"/>
    <n v="0.1"/>
    <n v="3.63"/>
    <n v="12.09"/>
    <n v="2.1160000000000001"/>
    <n v="1010.13"/>
    <n v="0"/>
    <n v="0"/>
    <n v="0"/>
  </r>
  <r>
    <d v="2024-11-23T00:00:00"/>
    <n v="23"/>
    <x v="10"/>
    <x v="0"/>
    <n v="4.7480000000000002"/>
    <n v="8.06"/>
    <n v="4.4160000000000004"/>
    <n v="0"/>
    <n v="2.69"/>
    <n v="10.66"/>
    <n v="329"/>
    <n v="1012.5"/>
    <n v="0"/>
    <n v="0"/>
    <n v="0"/>
  </r>
  <r>
    <d v="2024-11-24T00:00:00"/>
    <n v="24"/>
    <x v="10"/>
    <x v="0"/>
    <n v="1.2070000000000001"/>
    <n v="6.7"/>
    <n v="-2.734"/>
    <n v="0"/>
    <n v="1.8759999999999999"/>
    <n v="8.77"/>
    <n v="279.89999999999998"/>
    <n v="1011.2"/>
    <n v="0"/>
    <n v="0"/>
    <n v="1"/>
  </r>
  <r>
    <d v="2024-11-25T00:00:00"/>
    <n v="25"/>
    <x v="10"/>
    <x v="0"/>
    <n v="0.23899999999999999"/>
    <n v="2.1989999999999998"/>
    <n v="-2.9329999999999998"/>
    <n v="0"/>
    <n v="2.593"/>
    <n v="14.51"/>
    <n v="328.2"/>
    <n v="1008.5"/>
    <n v="0"/>
    <n v="0"/>
    <n v="1"/>
  </r>
  <r>
    <d v="2024-11-26T00:00:00"/>
    <n v="26"/>
    <x v="10"/>
    <x v="0"/>
    <n v="-0.86599999999999999"/>
    <n v="5.09"/>
    <n v="-4.05"/>
    <n v="0"/>
    <n v="1.917"/>
    <n v="10.36"/>
    <n v="283"/>
    <n v="1008.1"/>
    <n v="0"/>
    <n v="0"/>
    <n v="1"/>
  </r>
  <r>
    <d v="2024-11-27T00:00:00"/>
    <n v="27"/>
    <x v="10"/>
    <x v="0"/>
    <n v="-1.4730000000000001"/>
    <n v="1.26"/>
    <n v="-3.2890000000000001"/>
    <n v="0"/>
    <n v="3.246"/>
    <n v="14.68"/>
    <n v="13.04"/>
    <n v="1002.7"/>
    <n v="0"/>
    <n v="0"/>
    <n v="1"/>
  </r>
  <r>
    <d v="2024-11-28T00:00:00"/>
    <n v="28"/>
    <x v="10"/>
    <x v="0"/>
    <n v="-3.6019999999999999"/>
    <n v="-0.39100000000000001"/>
    <n v="-5.5819999999999999"/>
    <n v="0"/>
    <n v="1.8720000000000001"/>
    <n v="6.94"/>
    <n v="1.1659999999999999"/>
    <n v="1006.4"/>
    <n v="0"/>
    <n v="0"/>
    <n v="1"/>
  </r>
  <r>
    <d v="2024-11-29T00:00:00"/>
    <n v="29"/>
    <x v="10"/>
    <x v="0"/>
    <n v="-2.1520000000000001"/>
    <n v="0.60499999999999998"/>
    <n v="-6.5540000000000003"/>
    <n v="0.3"/>
    <n v="3.3519999999999999"/>
    <n v="14.44"/>
    <n v="358.9"/>
    <n v="1012.1"/>
    <n v="1"/>
    <n v="0"/>
    <n v="1"/>
  </r>
  <r>
    <d v="2024-11-30T00:00:00"/>
    <n v="30"/>
    <x v="10"/>
    <x v="0"/>
    <n v="0.188"/>
    <n v="1.262"/>
    <n v="-3.375"/>
    <n v="0.2"/>
    <n v="6.6829999999999998"/>
    <n v="19.96"/>
    <n v="30.86"/>
    <n v="1011.3"/>
    <n v="1"/>
    <n v="0"/>
    <n v="1"/>
  </r>
  <r>
    <d v="2024-12-01T00:00:00"/>
    <n v="1"/>
    <x v="11"/>
    <x v="0"/>
    <n v="-1.268"/>
    <n v="-0.26900000000000002"/>
    <n v="-2.4660000000000002"/>
    <n v="2.1"/>
    <n v="9.61"/>
    <n v="27.03"/>
    <n v="18.100000000000001"/>
    <n v="1008.4"/>
    <n v="1"/>
    <n v="1"/>
    <n v="1"/>
  </r>
  <r>
    <d v="2024-12-02T00:00:00"/>
    <n v="2"/>
    <x v="11"/>
    <x v="0"/>
    <n v="-1.556"/>
    <n v="-0.3"/>
    <n v="-1.839"/>
    <n v="0.2"/>
    <n v="7.35"/>
    <n v="21.18"/>
    <n v="23.64"/>
    <n v="1007.5"/>
    <n v="1"/>
    <n v="0"/>
    <n v="1"/>
  </r>
  <r>
    <d v="2024-12-03T00:00:00"/>
    <n v="3"/>
    <x v="11"/>
    <x v="0"/>
    <n v="-4.1849999999999996"/>
    <n v="2.77"/>
    <n v="-5.6580000000000004"/>
    <n v="4.5"/>
    <n v="2.94"/>
    <n v="16.829999999999998"/>
    <n v="241"/>
    <n v="1011.8"/>
    <n v="1"/>
    <n v="1"/>
    <n v="1"/>
  </r>
  <r>
    <d v="2024-12-04T00:00:00"/>
    <n v="4"/>
    <x v="11"/>
    <x v="0"/>
    <n v="2.375"/>
    <n v="4.0819999999999999"/>
    <n v="-7.14"/>
    <n v="0.7"/>
    <n v="2.0350000000000001"/>
    <n v="17.03"/>
    <n v="216.1"/>
    <n v="1004.4"/>
    <n v="1"/>
    <n v="0"/>
    <n v="1"/>
  </r>
  <r>
    <d v="2024-12-05T00:00:00"/>
    <n v="5"/>
    <x v="11"/>
    <x v="0"/>
    <n v="0.77200000000000002"/>
    <n v="4.9269999999999996"/>
    <n v="-4.4999999999999998E-2"/>
    <n v="0"/>
    <n v="1.236291666666667"/>
    <n v="8.07"/>
    <n v="309.67454192082698"/>
    <n v="1004.7"/>
    <n v="0"/>
    <n v="0"/>
    <n v="1"/>
  </r>
  <r>
    <d v="2024-12-06T00:00:00"/>
    <n v="6"/>
    <x v="11"/>
    <x v="0"/>
    <n v="-1.885"/>
    <n v="-1.2669999999999999"/>
    <n v="-3.5430000000000001"/>
    <n v="0"/>
    <n v="2.3969999999999998"/>
    <n v="7.94"/>
    <n v="19.45"/>
    <n v="1003.5"/>
    <n v="0"/>
    <n v="0"/>
    <n v="1"/>
  </r>
  <r>
    <d v="2024-12-07T00:00:00"/>
    <n v="7"/>
    <x v="11"/>
    <x v="0"/>
    <n v="-1.7430000000000001"/>
    <n v="1.117"/>
    <n v="-2.7959999999999998"/>
    <n v="0"/>
    <n v="2.3199999999999998"/>
    <n v="10.16"/>
    <n v="10.74"/>
    <n v="1005.6"/>
    <n v="0"/>
    <n v="0"/>
    <n v="1"/>
  </r>
  <r>
    <d v="2024-12-08T00:00:00"/>
    <n v="8"/>
    <x v="11"/>
    <x v="0"/>
    <n v="-0.78300000000000003"/>
    <n v="2.4929999999999999"/>
    <n v="-3.5830000000000002"/>
    <n v="0"/>
    <n v="4.3890000000000002"/>
    <n v="15.44"/>
    <n v="354.1"/>
    <n v="1014.5"/>
    <n v="0"/>
    <n v="0"/>
    <n v="1"/>
  </r>
  <r>
    <d v="2024-12-09T00:00:00"/>
    <n v="9"/>
    <x v="11"/>
    <x v="0"/>
    <n v="6.3E-2"/>
    <n v="4.0140000000000002"/>
    <n v="-3.996"/>
    <n v="0"/>
    <n v="4.2569999999999997"/>
    <n v="13.58"/>
    <n v="263.2"/>
    <n v="1030.7"/>
    <n v="0"/>
    <n v="0"/>
    <n v="1"/>
  </r>
  <r>
    <d v="2024-12-10T00:00:00"/>
    <n v="10"/>
    <x v="11"/>
    <x v="0"/>
    <n v="3.855"/>
    <n v="6.9059999999999997"/>
    <n v="-1.91"/>
    <n v="0"/>
    <n v="3.95"/>
    <n v="10.76"/>
    <n v="253.2"/>
    <n v="1032.5"/>
    <n v="0"/>
    <n v="0"/>
    <n v="1"/>
  </r>
  <r>
    <d v="2024-12-11T00:00:00"/>
    <n v="11"/>
    <x v="11"/>
    <x v="0"/>
    <n v="5.665"/>
    <n v="7.76"/>
    <n v="2.129"/>
    <n v="0"/>
    <n v="2.758"/>
    <n v="10.92"/>
    <n v="275.5"/>
    <n v="1026.4000000000001"/>
    <n v="0"/>
    <n v="0"/>
    <n v="0"/>
  </r>
  <r>
    <d v="2024-12-12T00:00:00"/>
    <n v="12"/>
    <x v="11"/>
    <x v="0"/>
    <n v="2.8479999999999999"/>
    <n v="6.8109999999999999"/>
    <n v="-2.5659999999999998"/>
    <n v="0"/>
    <n v="2.2429999999999999"/>
    <n v="10.23"/>
    <n v="358.9"/>
    <n v="1024"/>
    <n v="0"/>
    <n v="0"/>
    <n v="1"/>
  </r>
  <r>
    <d v="2024-12-13T00:00:00"/>
    <n v="13"/>
    <x v="11"/>
    <x v="0"/>
    <n v="0.28100000000000003"/>
    <n v="3.4660000000000002"/>
    <n v="-3.07"/>
    <n v="0"/>
    <n v="1.302"/>
    <n v="9.26"/>
    <n v="337.4"/>
    <n v="1028.5"/>
    <n v="0"/>
    <n v="0"/>
    <n v="1"/>
  </r>
  <r>
    <d v="2024-12-14T00:00:00"/>
    <n v="14"/>
    <x v="11"/>
    <x v="0"/>
    <n v="2.7719999999999998"/>
    <n v="4.2309999999999999"/>
    <n v="-0.56599999999999995"/>
    <n v="0.5"/>
    <n v="2.0659999999999998"/>
    <n v="11.39"/>
    <n v="355.6"/>
    <n v="1033.8"/>
    <n v="1"/>
    <n v="0"/>
    <n v="1"/>
  </r>
  <r>
    <d v="2024-12-15T00:00:00"/>
    <n v="15"/>
    <x v="11"/>
    <x v="0"/>
    <n v="2.0190000000000001"/>
    <n v="5.625"/>
    <n v="-1.254"/>
    <n v="0"/>
    <n v="2.4380000000000002"/>
    <n v="12.15"/>
    <n v="304.39999999999998"/>
    <n v="1035.4000000000001"/>
    <n v="0"/>
    <n v="0"/>
    <n v="1"/>
  </r>
  <r>
    <d v="2024-12-16T00:00:00"/>
    <n v="16"/>
    <x v="11"/>
    <x v="0"/>
    <n v="3.403"/>
    <n v="7.08"/>
    <n v="0.27600000000000002"/>
    <n v="2.2000000000000002"/>
    <n v="6.3049999999999997"/>
    <n v="22.68"/>
    <n v="272.8"/>
    <n v="1011.8"/>
    <n v="1"/>
    <n v="1"/>
    <n v="0"/>
  </r>
  <r>
    <d v="2024-12-17T00:00:00"/>
    <n v="17"/>
    <x v="11"/>
    <x v="0"/>
    <n v="-2.8940000000000001"/>
    <n v="1.085"/>
    <n v="-4.4000000000000004"/>
    <n v="2.1"/>
    <n v="4.28"/>
    <n v="16.54"/>
    <n v="269.60000000000002"/>
    <n v="999.07"/>
    <n v="1"/>
    <n v="1"/>
    <n v="1"/>
  </r>
  <r>
    <d v="2024-12-18T00:00:00"/>
    <n v="18"/>
    <x v="11"/>
    <x v="0"/>
    <n v="-2.9910000000000001"/>
    <n v="-0.33100000000000002"/>
    <n v="-6.734"/>
    <n v="4"/>
    <n v="2.6779999999999999"/>
    <n v="14.64"/>
    <n v="308.3"/>
    <n v="991.74"/>
    <n v="1"/>
    <n v="1"/>
    <n v="1"/>
  </r>
  <r>
    <d v="2024-12-19T00:00:00"/>
    <n v="19"/>
    <x v="11"/>
    <x v="0"/>
    <n v="-5.2519999999999998"/>
    <n v="-0.39300000000000002"/>
    <n v="-10.93"/>
    <n v="0"/>
    <n v="2.8860000000000001"/>
    <n v="14.14"/>
    <n v="15.14"/>
    <n v="995.22"/>
    <n v="0"/>
    <n v="0"/>
    <n v="1"/>
  </r>
  <r>
    <d v="2024-12-20T00:00:00"/>
    <n v="20"/>
    <x v="11"/>
    <x v="0"/>
    <n v="-5.0140000000000002"/>
    <n v="0.501"/>
    <n v="-13.44"/>
    <n v="0.5"/>
    <n v="3.0430000000000001"/>
    <n v="13.22"/>
    <n v="42.7"/>
    <n v="1000.5"/>
    <n v="1"/>
    <n v="0"/>
    <n v="1"/>
  </r>
  <r>
    <d v="2024-12-21T00:00:00"/>
    <n v="21"/>
    <x v="11"/>
    <x v="0"/>
    <n v="6.3E-2"/>
    <n v="0.61699999999999999"/>
    <n v="-6.9080000000000004"/>
    <n v="0.1"/>
    <n v="2.3370000000000002"/>
    <n v="10.79"/>
    <n v="18.02"/>
    <n v="1003.4"/>
    <n v="0"/>
    <n v="0"/>
    <n v="1"/>
  </r>
  <r>
    <d v="2024-12-22T00:00:00"/>
    <n v="22"/>
    <x v="11"/>
    <x v="0"/>
    <n v="-0.16200000000000001"/>
    <n v="0.96199999999999997"/>
    <n v="-0.61199999999999999"/>
    <n v="0"/>
    <n v="3.8239999999999998"/>
    <n v="18.829999999999998"/>
    <n v="4.0570000000000004"/>
    <n v="1006.3"/>
    <n v="0"/>
    <n v="0"/>
    <n v="1"/>
  </r>
  <r>
    <d v="2024-12-23T00:00:00"/>
    <n v="23"/>
    <x v="11"/>
    <x v="0"/>
    <n v="-0.38900000000000001"/>
    <n v="1.345"/>
    <n v="-2.9620000000000002"/>
    <n v="0"/>
    <n v="7.82"/>
    <n v="24.74"/>
    <n v="5.4820000000000002"/>
    <n v="1011.9"/>
    <n v="0"/>
    <n v="0"/>
    <n v="1"/>
  </r>
  <r>
    <d v="2024-12-24T00:00:00"/>
    <n v="24"/>
    <x v="11"/>
    <x v="0"/>
    <n v="-1.159"/>
    <n v="0.87"/>
    <n v="-2.9329999999999998"/>
    <n v="0"/>
    <n v="4.2560000000000002"/>
    <n v="18.59"/>
    <n v="356.4"/>
    <n v="1019.8"/>
    <n v="0"/>
    <n v="0"/>
    <n v="1"/>
  </r>
  <r>
    <d v="2024-12-25T00:00:00"/>
    <n v="25"/>
    <x v="11"/>
    <x v="0"/>
    <n v="-3.4580000000000002"/>
    <n v="1.2589999999999999"/>
    <n v="-3.5169999999999999"/>
    <n v="0"/>
    <n v="2.032"/>
    <n v="10.36"/>
    <n v="302.5"/>
    <n v="1028.7"/>
    <n v="0"/>
    <n v="0"/>
    <n v="1"/>
  </r>
  <r>
    <d v="2024-12-26T00:00:00"/>
    <n v="26"/>
    <x v="11"/>
    <x v="0"/>
    <n v="-4.4530000000000003"/>
    <n v="2.7189999999999999"/>
    <n v="-10.77"/>
    <n v="0"/>
    <n v="1.4059999999999999"/>
    <n v="12.22"/>
    <n v="196.5"/>
    <n v="1027.5999999999999"/>
    <n v="0"/>
    <n v="0"/>
    <n v="1"/>
  </r>
  <r>
    <d v="2024-12-27T00:00:00"/>
    <n v="27"/>
    <x v="11"/>
    <x v="0"/>
    <n v="2.8370000000000002"/>
    <n v="3.726"/>
    <n v="-9.57"/>
    <n v="7.4"/>
    <n v="4.3440000000000003"/>
    <n v="16.47"/>
    <n v="169"/>
    <n v="1016.3"/>
    <n v="1"/>
    <n v="1"/>
    <n v="1"/>
  </r>
  <r>
    <d v="2024-12-28T00:00:00"/>
    <n v="28"/>
    <x v="11"/>
    <x v="0"/>
    <n v="4.3520000000000003"/>
    <n v="6.5110000000000001"/>
    <n v="2.2200000000000002"/>
    <n v="0.6"/>
    <n v="1.165"/>
    <n v="6.5739999999999998"/>
    <n v="124.5"/>
    <n v="1013.5"/>
    <n v="1"/>
    <n v="0"/>
    <n v="0"/>
  </r>
  <r>
    <d v="2024-12-29T00:00:00"/>
    <n v="29"/>
    <x v="11"/>
    <x v="0"/>
    <n v="6.9690000000000003"/>
    <n v="8.08"/>
    <n v="3.718"/>
    <n v="0.9"/>
    <n v="0.97799999999999998"/>
    <n v="4.117"/>
    <n v="37.99"/>
    <n v="1020"/>
    <n v="1"/>
    <n v="0"/>
    <n v="0"/>
  </r>
  <r>
    <d v="2024-12-30T00:00:00"/>
    <n v="30"/>
    <x v="11"/>
    <x v="0"/>
    <n v="6.09"/>
    <n v="6.27"/>
    <n v="5.6639999999999997"/>
    <n v="0"/>
    <n v="2.2949999999999999"/>
    <n v="9.66"/>
    <n v="61.79"/>
    <n v="1023.7"/>
    <n v="0"/>
    <n v="0"/>
    <n v="0"/>
  </r>
  <r>
    <d v="2024-12-31T00:00:00"/>
    <n v="31"/>
    <x v="11"/>
    <x v="0"/>
    <n v="4.9240000000000004"/>
    <n v="6.351"/>
    <n v="3.8420000000000001"/>
    <n v="0"/>
    <n v="1.1759999999999999"/>
    <n v="10.66"/>
    <n v="36.9"/>
    <n v="1026.4000000000001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138" applyNumberFormats="0" applyBorderFormats="0" applyFontFormats="0" applyPatternFormats="0" applyAlignmentFormats="0" applyWidthHeightFormats="1" dataCaption="Values" updatedVersion="8" minRefreshableVersion="3" showCalcMbrs="0" useAutoFormatting="1" itemPrintTitles="1" createdVersion="3" indent="0" outline="1" outlineData="1" multipleFieldFilters="0">
  <location ref="A4:Q19" firstHeaderRow="1" firstDataRow="2" firstDataCol="1"/>
  <pivotFields count="15">
    <pivotField numFmtId="164" showAll="0"/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3">
        <item m="1" x="1"/>
        <item x="0"/>
        <item t="default"/>
      </items>
    </pivotField>
    <pivotField dataField="1" numFmtId="165" showAll="0"/>
    <pivotField dataField="1" numFmtId="165" showAll="0"/>
    <pivotField dataField="1" numFmtId="165" showAll="0"/>
    <pivotField dataField="1" numFmtId="166" showAll="0"/>
    <pivotField dataField="1" numFmtId="165" showAll="0"/>
    <pivotField dataField="1" numFmtId="165" showAll="0"/>
    <pivotField numFmtId="167" showAll="0"/>
    <pivotField dataField="1" numFmtId="165" showAll="0"/>
    <pivotField dataField="1" showAll="0"/>
    <pivotField dataField="1" showAll="0"/>
    <pivotField dataField="1" showAll="0"/>
  </pivotFields>
  <rowFields count="2">
    <field x="3"/>
    <field x="2"/>
  </rowFields>
  <rowItems count="14"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1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</colItems>
  <dataFields count="16">
    <dataField name="Average of MSLP-mean" fld="11" subtotal="average" baseField="0" baseItem="0" numFmtId="165"/>
    <dataField name="Average of TT" fld="4" subtotal="average" baseField="0" baseItem="0" numFmtId="165"/>
    <dataField name="Average of TTmax" fld="5" subtotal="average" baseField="0" baseItem="0" numFmtId="165"/>
    <dataField name="Max of TTmax2" fld="5" subtotal="max" baseField="0" baseItem="0" numFmtId="165"/>
    <dataField name="Min of TTmax3" fld="5" subtotal="min" baseField="0" baseItem="0" numFmtId="165"/>
    <dataField name="Average of TTmin" fld="6" subtotal="average" baseField="0" baseItem="0" numFmtId="165"/>
    <dataField name="Max of TTmin2" fld="6" subtotal="max" baseField="0" baseItem="0" numFmtId="165"/>
    <dataField name="Min of TTmin3" fld="6" subtotal="min" baseField="0" baseItem="0" numFmtId="165"/>
    <dataField name="Sum of Air frost" fld="14" baseField="0" baseItem="0"/>
    <dataField name="Sum of Rain" fld="7" baseField="0" baseItem="0"/>
    <dataField name="Sum of Rain day" fld="12" baseField="0" baseItem="0"/>
    <dataField name="Sum of Wet day" fld="13" baseField="0" baseItem="0"/>
    <dataField name="Max of Rain2" fld="7" subtotal="max" baseField="0" baseItem="0" numFmtId="165"/>
    <dataField name="Average of ff-mean" fld="8" subtotal="average" baseField="0" baseItem="0" numFmtId="165"/>
    <dataField name="Max of ff-mean2" fld="8" subtotal="max" baseField="0" baseItem="0" numFmtId="165"/>
    <dataField name="Max of ff-gust" fld="9" subtotal="max" baseField="0" baseItem="0" numFmtId="1"/>
  </dataFields>
  <formats count="6">
    <format dxfId="11">
      <pivotArea outline="0" collapsedLevelsAreSubtotals="1" fieldPosition="0">
        <references count="1">
          <reference field="4294967294" count="8" selected="0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0">
      <pivotArea field="2" type="button" dataOnly="0" labelOnly="1" outline="0" axis="axisRow" fieldPosition="1"/>
    </format>
    <format dxfId="9">
      <pivotArea dataOnly="0" labelOnly="1" outline="0" fieldPosition="0">
        <references count="1">
          <reference field="4294967294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8">
      <pivotArea dataOnly="0" labelOnly="1" outline="0" fieldPosition="0">
        <references count="1">
          <reference field="4294967294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7">
      <pivotArea outline="0" collapsedLevelsAreSubtotals="1" fieldPosition="0">
        <references count="1">
          <reference field="4294967294" count="4" selected="0">
            <x v="12"/>
            <x v="13"/>
            <x v="14"/>
            <x v="15"/>
          </reference>
        </references>
      </pivotArea>
    </format>
    <format dxfId="6">
      <pivotArea outline="0" collapsedLevelsAreSubtotals="1" fieldPosition="0">
        <references count="1">
          <reference field="4294967294" count="1" selected="0">
            <x v="15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16"/>
  <sheetViews>
    <sheetView showGridLines="0" tabSelected="1" workbookViewId="0">
      <selection activeCell="J12" sqref="J12"/>
    </sheetView>
  </sheetViews>
  <sheetFormatPr defaultRowHeight="12"/>
  <cols>
    <col min="3" max="3" width="24.453125" customWidth="1"/>
  </cols>
  <sheetData>
    <row r="1" spans="2:2" ht="20.6">
      <c r="B1" s="16" t="s">
        <v>23</v>
      </c>
    </row>
    <row r="3" spans="2:2" ht="14.6">
      <c r="B3" s="2" t="s">
        <v>66</v>
      </c>
    </row>
    <row r="6" spans="2:2" ht="14.6">
      <c r="B6" s="17" t="s">
        <v>26</v>
      </c>
    </row>
    <row r="7" spans="2:2" ht="14.6">
      <c r="B7" s="17"/>
    </row>
    <row r="8" spans="2:2" ht="14.6">
      <c r="B8" s="17" t="s">
        <v>24</v>
      </c>
    </row>
    <row r="9" spans="2:2" ht="14.6">
      <c r="B9" s="17"/>
    </row>
    <row r="10" spans="2:2" ht="14.6">
      <c r="B10" s="17" t="s">
        <v>68</v>
      </c>
    </row>
    <row r="11" spans="2:2" ht="14.6">
      <c r="B11" s="17" t="s">
        <v>69</v>
      </c>
    </row>
    <row r="12" spans="2:2" ht="14.6">
      <c r="B12" s="17"/>
    </row>
    <row r="13" spans="2:2" ht="14.6">
      <c r="B13" s="17" t="s">
        <v>67</v>
      </c>
    </row>
    <row r="14" spans="2:2" ht="14.6">
      <c r="B14" s="17"/>
    </row>
    <row r="15" spans="2:2" ht="14.6">
      <c r="B15" s="17" t="s">
        <v>22</v>
      </c>
    </row>
    <row r="16" spans="2:2" ht="14.6">
      <c r="B16" s="17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29"/>
  <sheetViews>
    <sheetView showGridLines="0" workbookViewId="0">
      <selection activeCell="C19" sqref="C19"/>
    </sheetView>
  </sheetViews>
  <sheetFormatPr defaultRowHeight="14.6"/>
  <cols>
    <col min="1" max="1" width="8.7265625" style="17"/>
    <col min="2" max="2" width="16.6328125" style="17" customWidth="1"/>
    <col min="3" max="16384" width="8.7265625" style="17"/>
  </cols>
  <sheetData>
    <row r="3" spans="2:7">
      <c r="B3" s="2" t="s">
        <v>7</v>
      </c>
    </row>
    <row r="5" spans="2:7">
      <c r="B5" s="17" t="s">
        <v>8</v>
      </c>
    </row>
    <row r="6" spans="2:7">
      <c r="B6" s="17" t="s">
        <v>9</v>
      </c>
    </row>
    <row r="7" spans="2:7">
      <c r="B7" s="17" t="s">
        <v>10</v>
      </c>
    </row>
    <row r="8" spans="2:7">
      <c r="B8" s="17" t="s">
        <v>11</v>
      </c>
    </row>
    <row r="9" spans="2:7">
      <c r="B9" s="17" t="s">
        <v>12</v>
      </c>
    </row>
    <row r="10" spans="2:7">
      <c r="B10" s="17" t="s">
        <v>13</v>
      </c>
    </row>
    <row r="11" spans="2:7">
      <c r="B11" s="18" t="s">
        <v>14</v>
      </c>
    </row>
    <row r="12" spans="2:7">
      <c r="B12" s="18" t="s">
        <v>14</v>
      </c>
    </row>
    <row r="14" spans="2:7">
      <c r="B14" s="19" t="s">
        <v>17</v>
      </c>
      <c r="C14" s="19" t="s">
        <v>18</v>
      </c>
      <c r="D14" s="19"/>
      <c r="E14" s="19"/>
      <c r="G14" s="20" t="s">
        <v>43</v>
      </c>
    </row>
    <row r="15" spans="2:7">
      <c r="B15" s="2" t="s">
        <v>0</v>
      </c>
      <c r="C15" s="17" t="s">
        <v>39</v>
      </c>
    </row>
    <row r="16" spans="2:7">
      <c r="B16" s="21" t="s">
        <v>19</v>
      </c>
      <c r="C16" s="17" t="s">
        <v>40</v>
      </c>
    </row>
    <row r="17" spans="2:3">
      <c r="B17" s="21" t="s">
        <v>20</v>
      </c>
      <c r="C17" s="17" t="s">
        <v>41</v>
      </c>
    </row>
    <row r="18" spans="2:3">
      <c r="B18" s="21" t="s">
        <v>21</v>
      </c>
      <c r="C18" s="17" t="s">
        <v>42</v>
      </c>
    </row>
    <row r="19" spans="2:3">
      <c r="B19" s="2" t="s">
        <v>2</v>
      </c>
      <c r="C19" s="17" t="s">
        <v>30</v>
      </c>
    </row>
    <row r="20" spans="2:3">
      <c r="B20" s="2" t="s">
        <v>15</v>
      </c>
      <c r="C20" s="17" t="s">
        <v>31</v>
      </c>
    </row>
    <row r="21" spans="2:3">
      <c r="B21" s="2" t="s">
        <v>16</v>
      </c>
      <c r="C21" s="17" t="s">
        <v>32</v>
      </c>
    </row>
    <row r="22" spans="2:3">
      <c r="B22" s="2" t="s">
        <v>3</v>
      </c>
      <c r="C22" s="17" t="s">
        <v>44</v>
      </c>
    </row>
    <row r="23" spans="2:3">
      <c r="B23" s="2" t="s">
        <v>4</v>
      </c>
      <c r="C23" s="17" t="s">
        <v>33</v>
      </c>
    </row>
    <row r="24" spans="2:3">
      <c r="B24" s="2" t="s">
        <v>5</v>
      </c>
      <c r="C24" s="17" t="s">
        <v>34</v>
      </c>
    </row>
    <row r="25" spans="2:3">
      <c r="B25" s="2" t="s">
        <v>1</v>
      </c>
      <c r="C25" s="17" t="s">
        <v>45</v>
      </c>
    </row>
    <row r="26" spans="2:3">
      <c r="B26" s="2" t="s">
        <v>6</v>
      </c>
      <c r="C26" s="17" t="s">
        <v>35</v>
      </c>
    </row>
    <row r="27" spans="2:3">
      <c r="B27" s="21" t="s">
        <v>27</v>
      </c>
      <c r="C27" s="17" t="s">
        <v>36</v>
      </c>
    </row>
    <row r="28" spans="2:3">
      <c r="B28" s="21" t="s">
        <v>28</v>
      </c>
      <c r="C28" s="17" t="s">
        <v>37</v>
      </c>
    </row>
    <row r="29" spans="2:3">
      <c r="B29" s="21" t="s">
        <v>29</v>
      </c>
      <c r="C29" s="17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6"/>
  <sheetViews>
    <sheetView showGridLines="0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sqref="A1:A1048576"/>
    </sheetView>
  </sheetViews>
  <sheetFormatPr defaultRowHeight="12"/>
  <cols>
    <col min="1" max="1" width="14.81640625" customWidth="1"/>
    <col min="2" max="4" width="9.36328125" style="6"/>
    <col min="13" max="15" width="9.36328125" style="6"/>
  </cols>
  <sheetData>
    <row r="1" spans="1:15" s="1" customFormat="1" ht="28.5" customHeight="1">
      <c r="A1" s="3" t="s">
        <v>0</v>
      </c>
      <c r="B1" s="5" t="s">
        <v>19</v>
      </c>
      <c r="C1" s="5" t="s">
        <v>20</v>
      </c>
      <c r="D1" s="5" t="s">
        <v>21</v>
      </c>
      <c r="E1" s="3" t="s">
        <v>2</v>
      </c>
      <c r="F1" s="3" t="s">
        <v>15</v>
      </c>
      <c r="G1" s="3" t="s">
        <v>16</v>
      </c>
      <c r="H1" s="3" t="s">
        <v>3</v>
      </c>
      <c r="I1" s="3" t="s">
        <v>4</v>
      </c>
      <c r="J1" s="3" t="s">
        <v>5</v>
      </c>
      <c r="K1" s="3" t="s">
        <v>1</v>
      </c>
      <c r="L1" s="3" t="s">
        <v>6</v>
      </c>
      <c r="M1" s="5" t="s">
        <v>27</v>
      </c>
      <c r="N1" s="5" t="s">
        <v>28</v>
      </c>
      <c r="O1" s="5" t="s">
        <v>29</v>
      </c>
    </row>
    <row r="2" spans="1:15">
      <c r="A2" s="4">
        <v>45292</v>
      </c>
      <c r="B2" s="6">
        <f>DAY(A2)</f>
        <v>1</v>
      </c>
      <c r="C2" s="6">
        <f>MONTH(A2)</f>
        <v>1</v>
      </c>
      <c r="D2" s="6">
        <f>YEAR(A2)</f>
        <v>2024</v>
      </c>
      <c r="E2" s="7">
        <v>-0.59799999999999998</v>
      </c>
      <c r="F2" s="7">
        <v>3.6059999999999999</v>
      </c>
      <c r="G2" s="7">
        <v>-2.258</v>
      </c>
      <c r="H2" s="8">
        <v>0.1</v>
      </c>
      <c r="I2" s="7">
        <v>3.528</v>
      </c>
      <c r="J2" s="7">
        <v>11.92</v>
      </c>
      <c r="K2" s="9">
        <v>324</v>
      </c>
      <c r="L2" s="7">
        <v>1006.2</v>
      </c>
      <c r="M2" s="6">
        <f>IF(H2&gt;0.19,1,0)</f>
        <v>0</v>
      </c>
      <c r="N2" s="6">
        <f>IF(H2&gt;0.99,1,0)</f>
        <v>0</v>
      </c>
      <c r="O2" s="6">
        <f>IF(G2&lt;0,1,0)</f>
        <v>1</v>
      </c>
    </row>
    <row r="3" spans="1:15">
      <c r="A3" s="4">
        <v>45293</v>
      </c>
      <c r="B3" s="6">
        <f t="shared" ref="B3:B66" si="0">DAY(A3)</f>
        <v>2</v>
      </c>
      <c r="C3" s="6">
        <f t="shared" ref="C3:C66" si="1">MONTH(A3)</f>
        <v>1</v>
      </c>
      <c r="D3" s="6">
        <f t="shared" ref="D3:D66" si="2">YEAR(A3)</f>
        <v>2024</v>
      </c>
      <c r="E3" s="7">
        <v>0.995</v>
      </c>
      <c r="F3" s="7">
        <v>5.9020000000000001</v>
      </c>
      <c r="G3" s="7">
        <v>-3.738</v>
      </c>
      <c r="H3" s="8">
        <v>0.3</v>
      </c>
      <c r="I3" s="7">
        <v>4.2460000000000004</v>
      </c>
      <c r="J3" s="7">
        <v>12.58</v>
      </c>
      <c r="K3" s="9">
        <v>255.2</v>
      </c>
      <c r="L3" s="7">
        <v>1015.4</v>
      </c>
      <c r="M3" s="6">
        <f t="shared" ref="M3:M66" si="3">IF(H3&gt;0.19,1,0)</f>
        <v>1</v>
      </c>
      <c r="N3" s="6">
        <f t="shared" ref="N3:N66" si="4">IF(H3&gt;0.99,1,0)</f>
        <v>0</v>
      </c>
      <c r="O3" s="6">
        <f t="shared" ref="O3:O66" si="5">IF(G3&lt;0,1,0)</f>
        <v>1</v>
      </c>
    </row>
    <row r="4" spans="1:15">
      <c r="A4" s="4">
        <v>45294</v>
      </c>
      <c r="B4" s="6">
        <f t="shared" si="0"/>
        <v>3</v>
      </c>
      <c r="C4" s="6">
        <f t="shared" si="1"/>
        <v>1</v>
      </c>
      <c r="D4" s="6">
        <f t="shared" si="2"/>
        <v>2024</v>
      </c>
      <c r="E4" s="7">
        <v>-0.61499999999999999</v>
      </c>
      <c r="F4" s="7">
        <v>2.8809999999999998</v>
      </c>
      <c r="G4" s="7">
        <v>-1.72</v>
      </c>
      <c r="H4" s="8">
        <v>0</v>
      </c>
      <c r="I4" s="7">
        <v>2.8149999999999999</v>
      </c>
      <c r="J4" s="7">
        <v>10.96</v>
      </c>
      <c r="K4" s="9">
        <v>31.48</v>
      </c>
      <c r="L4" s="7">
        <v>1023.1</v>
      </c>
      <c r="M4" s="6">
        <f t="shared" si="3"/>
        <v>0</v>
      </c>
      <c r="N4" s="6">
        <f t="shared" si="4"/>
        <v>0</v>
      </c>
      <c r="O4" s="6">
        <f t="shared" si="5"/>
        <v>1</v>
      </c>
    </row>
    <row r="5" spans="1:15">
      <c r="A5" s="4">
        <v>45295</v>
      </c>
      <c r="B5" s="6">
        <f t="shared" si="0"/>
        <v>4</v>
      </c>
      <c r="C5" s="6">
        <f t="shared" si="1"/>
        <v>1</v>
      </c>
      <c r="D5" s="6">
        <f t="shared" si="2"/>
        <v>2024</v>
      </c>
      <c r="E5" s="7">
        <v>-3.782</v>
      </c>
      <c r="F5" s="7">
        <v>1.881</v>
      </c>
      <c r="G5" s="7">
        <v>-7.14</v>
      </c>
      <c r="H5" s="8">
        <v>0</v>
      </c>
      <c r="I5" s="7">
        <v>1.4955173611111112</v>
      </c>
      <c r="J5" s="7">
        <v>6.0759999999999996</v>
      </c>
      <c r="K5" s="9">
        <v>256.40349856098209</v>
      </c>
      <c r="L5" s="7">
        <v>1019.8</v>
      </c>
      <c r="M5" s="6">
        <f t="shared" si="3"/>
        <v>0</v>
      </c>
      <c r="N5" s="6">
        <f t="shared" si="4"/>
        <v>0</v>
      </c>
      <c r="O5" s="6">
        <f t="shared" si="5"/>
        <v>1</v>
      </c>
    </row>
    <row r="6" spans="1:15">
      <c r="A6" s="4">
        <v>45296</v>
      </c>
      <c r="B6" s="6">
        <f t="shared" si="0"/>
        <v>5</v>
      </c>
      <c r="C6" s="6">
        <f t="shared" si="1"/>
        <v>1</v>
      </c>
      <c r="D6" s="6">
        <f t="shared" si="2"/>
        <v>2024</v>
      </c>
      <c r="E6" s="7">
        <v>-2.137</v>
      </c>
      <c r="F6" s="7">
        <v>2.2789999999999999</v>
      </c>
      <c r="G6" s="7">
        <v>-7.74</v>
      </c>
      <c r="H6" s="8">
        <v>17.8</v>
      </c>
      <c r="I6" s="7">
        <v>2.3180000000000001</v>
      </c>
      <c r="J6" s="7">
        <v>12.25</v>
      </c>
      <c r="K6" s="9">
        <v>212.1</v>
      </c>
      <c r="L6" s="7">
        <v>1004.9</v>
      </c>
      <c r="M6" s="6">
        <f t="shared" si="3"/>
        <v>1</v>
      </c>
      <c r="N6" s="6">
        <f t="shared" si="4"/>
        <v>1</v>
      </c>
      <c r="O6" s="6">
        <f t="shared" si="5"/>
        <v>1</v>
      </c>
    </row>
    <row r="7" spans="1:15">
      <c r="A7" s="4">
        <v>45297</v>
      </c>
      <c r="B7" s="6">
        <f t="shared" si="0"/>
        <v>6</v>
      </c>
      <c r="C7" s="6">
        <f t="shared" si="1"/>
        <v>1</v>
      </c>
      <c r="D7" s="6">
        <f t="shared" si="2"/>
        <v>2024</v>
      </c>
      <c r="E7" s="7">
        <v>-0.95499999999999996</v>
      </c>
      <c r="F7" s="7">
        <v>0.222</v>
      </c>
      <c r="G7" s="7">
        <v>-3.113</v>
      </c>
      <c r="H7" s="8">
        <v>2.5</v>
      </c>
      <c r="I7" s="7">
        <v>4.4526909722222214</v>
      </c>
      <c r="J7" s="7">
        <v>21.008000000000003</v>
      </c>
      <c r="K7" s="9">
        <v>36.839951564028311</v>
      </c>
      <c r="L7" s="7">
        <v>1003.1</v>
      </c>
      <c r="M7" s="6">
        <f t="shared" si="3"/>
        <v>1</v>
      </c>
      <c r="N7" s="6">
        <f t="shared" si="4"/>
        <v>1</v>
      </c>
      <c r="O7" s="6">
        <f t="shared" si="5"/>
        <v>1</v>
      </c>
    </row>
    <row r="8" spans="1:15">
      <c r="A8" s="4">
        <v>45298</v>
      </c>
      <c r="B8" s="6">
        <f t="shared" si="0"/>
        <v>7</v>
      </c>
      <c r="C8" s="6">
        <f t="shared" si="1"/>
        <v>1</v>
      </c>
      <c r="D8" s="6">
        <f t="shared" si="2"/>
        <v>2024</v>
      </c>
      <c r="E8" s="7">
        <v>-4.6340000000000003</v>
      </c>
      <c r="F8" s="7">
        <v>-2.8000000000000001E-2</v>
      </c>
      <c r="G8" s="7">
        <v>-11.34</v>
      </c>
      <c r="H8" s="8">
        <v>0</v>
      </c>
      <c r="I8" s="7">
        <v>2.9182812499999997</v>
      </c>
      <c r="J8" s="7">
        <v>17.573999999999998</v>
      </c>
      <c r="K8" s="9">
        <v>327.51171298759277</v>
      </c>
      <c r="L8" s="7">
        <v>1012.8</v>
      </c>
      <c r="M8" s="6">
        <f t="shared" si="3"/>
        <v>0</v>
      </c>
      <c r="N8" s="6">
        <f t="shared" si="4"/>
        <v>0</v>
      </c>
      <c r="O8" s="6">
        <f t="shared" si="5"/>
        <v>1</v>
      </c>
    </row>
    <row r="9" spans="1:15">
      <c r="A9" s="4">
        <v>45299</v>
      </c>
      <c r="B9" s="6">
        <f t="shared" si="0"/>
        <v>8</v>
      </c>
      <c r="C9" s="6">
        <f t="shared" si="1"/>
        <v>1</v>
      </c>
      <c r="D9" s="6">
        <f t="shared" si="2"/>
        <v>2024</v>
      </c>
      <c r="E9" s="7">
        <v>-3.4020000000000001</v>
      </c>
      <c r="F9" s="7">
        <v>-0.58499999999999996</v>
      </c>
      <c r="G9" s="7">
        <v>-7.23</v>
      </c>
      <c r="H9" s="8">
        <v>0</v>
      </c>
      <c r="I9" s="7">
        <v>2.4988402777777776</v>
      </c>
      <c r="J9" s="7">
        <v>14.14</v>
      </c>
      <c r="K9" s="9">
        <v>358.21422108292091</v>
      </c>
      <c r="L9" s="7">
        <v>1022.6</v>
      </c>
      <c r="M9" s="6">
        <f t="shared" si="3"/>
        <v>0</v>
      </c>
      <c r="N9" s="6">
        <f t="shared" si="4"/>
        <v>0</v>
      </c>
      <c r="O9" s="6">
        <f t="shared" si="5"/>
        <v>1</v>
      </c>
    </row>
    <row r="10" spans="1:15">
      <c r="A10" s="4">
        <v>45300</v>
      </c>
      <c r="B10" s="6">
        <f t="shared" si="0"/>
        <v>9</v>
      </c>
      <c r="C10" s="6">
        <f t="shared" si="1"/>
        <v>1</v>
      </c>
      <c r="D10" s="6">
        <f t="shared" si="2"/>
        <v>2024</v>
      </c>
      <c r="E10" s="7">
        <v>-2.1320000000000001</v>
      </c>
      <c r="F10" s="7">
        <v>1.1919999999999999</v>
      </c>
      <c r="G10" s="7">
        <v>-5.1760000000000002</v>
      </c>
      <c r="H10" s="8">
        <v>0.1</v>
      </c>
      <c r="I10" s="7">
        <v>6.8854618055555568</v>
      </c>
      <c r="J10" s="7">
        <v>20.75</v>
      </c>
      <c r="K10" s="9">
        <v>10.34450802845349</v>
      </c>
      <c r="L10" s="7">
        <v>1024.5999999999999</v>
      </c>
      <c r="M10" s="6">
        <f t="shared" si="3"/>
        <v>0</v>
      </c>
      <c r="N10" s="6">
        <f t="shared" si="4"/>
        <v>0</v>
      </c>
      <c r="O10" s="6">
        <f t="shared" si="5"/>
        <v>1</v>
      </c>
    </row>
    <row r="11" spans="1:15">
      <c r="A11" s="4">
        <v>45301</v>
      </c>
      <c r="B11" s="6">
        <f t="shared" si="0"/>
        <v>10</v>
      </c>
      <c r="C11" s="6">
        <f t="shared" si="1"/>
        <v>1</v>
      </c>
      <c r="D11" s="6">
        <f t="shared" si="2"/>
        <v>2024</v>
      </c>
      <c r="E11" s="7">
        <v>0.81499999999999995</v>
      </c>
      <c r="F11" s="7">
        <v>1.768</v>
      </c>
      <c r="G11" s="7">
        <v>-3.5880000000000001</v>
      </c>
      <c r="H11" s="8">
        <v>2.2000000000000002</v>
      </c>
      <c r="I11" s="7">
        <v>6.306</v>
      </c>
      <c r="J11" s="7">
        <v>16.57</v>
      </c>
      <c r="K11" s="9">
        <v>19.75</v>
      </c>
      <c r="L11" s="7">
        <v>1018.1</v>
      </c>
      <c r="M11" s="6">
        <f t="shared" si="3"/>
        <v>1</v>
      </c>
      <c r="N11" s="6">
        <f t="shared" si="4"/>
        <v>1</v>
      </c>
      <c r="O11" s="6">
        <f t="shared" si="5"/>
        <v>1</v>
      </c>
    </row>
    <row r="12" spans="1:15">
      <c r="A12" s="4">
        <v>45302</v>
      </c>
      <c r="B12" s="6">
        <f t="shared" si="0"/>
        <v>11</v>
      </c>
      <c r="C12" s="6">
        <f t="shared" si="1"/>
        <v>1</v>
      </c>
      <c r="D12" s="6">
        <f t="shared" si="2"/>
        <v>2024</v>
      </c>
      <c r="E12" s="7">
        <v>-0.17</v>
      </c>
      <c r="F12" s="7">
        <v>0.77500000000000002</v>
      </c>
      <c r="G12" s="7">
        <v>-0.36799999999999999</v>
      </c>
      <c r="H12" s="8">
        <v>0.1</v>
      </c>
      <c r="I12" s="7">
        <v>1.4696631944444445</v>
      </c>
      <c r="J12" s="7">
        <v>7.57</v>
      </c>
      <c r="K12" s="9">
        <v>39.800590853778267</v>
      </c>
      <c r="L12" s="7">
        <v>1018.9</v>
      </c>
      <c r="M12" s="6">
        <f t="shared" si="3"/>
        <v>0</v>
      </c>
      <c r="N12" s="6">
        <f t="shared" si="4"/>
        <v>0</v>
      </c>
      <c r="O12" s="6">
        <f t="shared" si="5"/>
        <v>1</v>
      </c>
    </row>
    <row r="13" spans="1:15">
      <c r="A13" s="4">
        <v>45303</v>
      </c>
      <c r="B13" s="6">
        <f t="shared" si="0"/>
        <v>12</v>
      </c>
      <c r="C13" s="6">
        <f t="shared" si="1"/>
        <v>1</v>
      </c>
      <c r="D13" s="6">
        <f t="shared" si="2"/>
        <v>2024</v>
      </c>
      <c r="E13" s="7">
        <v>0.24</v>
      </c>
      <c r="F13" s="7">
        <v>1.44</v>
      </c>
      <c r="G13" s="7">
        <v>-1.341</v>
      </c>
      <c r="H13" s="8">
        <v>6.3</v>
      </c>
      <c r="I13" s="7">
        <v>4.8620000000000001</v>
      </c>
      <c r="J13" s="7">
        <v>19.690000000000001</v>
      </c>
      <c r="K13" s="9">
        <v>86</v>
      </c>
      <c r="L13" s="7">
        <v>1008.2</v>
      </c>
      <c r="M13" s="6">
        <f t="shared" si="3"/>
        <v>1</v>
      </c>
      <c r="N13" s="6">
        <f t="shared" si="4"/>
        <v>1</v>
      </c>
      <c r="O13" s="6">
        <f t="shared" si="5"/>
        <v>1</v>
      </c>
    </row>
    <row r="14" spans="1:15">
      <c r="A14" s="4">
        <v>45304</v>
      </c>
      <c r="B14" s="6">
        <f t="shared" si="0"/>
        <v>13</v>
      </c>
      <c r="C14" s="6">
        <f t="shared" si="1"/>
        <v>1</v>
      </c>
      <c r="D14" s="6">
        <f t="shared" si="2"/>
        <v>2024</v>
      </c>
      <c r="E14" s="7">
        <v>0.114</v>
      </c>
      <c r="F14" s="7">
        <v>1.419</v>
      </c>
      <c r="G14" s="7">
        <v>-0.82099999999999995</v>
      </c>
      <c r="H14" s="8">
        <v>1.4</v>
      </c>
      <c r="I14" s="7">
        <v>2.5049999999999999</v>
      </c>
      <c r="J14" s="7">
        <v>13.61</v>
      </c>
      <c r="K14" s="9">
        <v>61.73</v>
      </c>
      <c r="L14" s="7">
        <v>999.87</v>
      </c>
      <c r="M14" s="6">
        <f t="shared" si="3"/>
        <v>1</v>
      </c>
      <c r="N14" s="6">
        <f t="shared" si="4"/>
        <v>1</v>
      </c>
      <c r="O14" s="6">
        <f t="shared" si="5"/>
        <v>1</v>
      </c>
    </row>
    <row r="15" spans="1:15">
      <c r="A15" s="4">
        <v>45305</v>
      </c>
      <c r="B15" s="6">
        <f t="shared" si="0"/>
        <v>14</v>
      </c>
      <c r="C15" s="6">
        <f t="shared" si="1"/>
        <v>1</v>
      </c>
      <c r="D15" s="6">
        <f t="shared" si="2"/>
        <v>2024</v>
      </c>
      <c r="E15" s="7">
        <v>1.2130000000000001</v>
      </c>
      <c r="F15" s="7">
        <v>2.8940000000000001</v>
      </c>
      <c r="G15" s="7">
        <v>-0.625</v>
      </c>
      <c r="H15" s="8">
        <v>0.1</v>
      </c>
      <c r="I15" s="7">
        <v>2.2280000000000002</v>
      </c>
      <c r="J15" s="7">
        <v>8.17</v>
      </c>
      <c r="K15" s="9">
        <v>8.7799999999999994</v>
      </c>
      <c r="L15" s="7">
        <v>1005.7</v>
      </c>
      <c r="M15" s="6">
        <f t="shared" si="3"/>
        <v>0</v>
      </c>
      <c r="N15" s="6">
        <f t="shared" si="4"/>
        <v>0</v>
      </c>
      <c r="O15" s="6">
        <f t="shared" si="5"/>
        <v>1</v>
      </c>
    </row>
    <row r="16" spans="1:15">
      <c r="A16" s="4">
        <v>45306</v>
      </c>
      <c r="B16" s="6">
        <f t="shared" si="0"/>
        <v>15</v>
      </c>
      <c r="C16" s="6">
        <f t="shared" si="1"/>
        <v>1</v>
      </c>
      <c r="D16" s="6">
        <f t="shared" si="2"/>
        <v>2024</v>
      </c>
      <c r="E16" s="7">
        <v>2.7080000000000002</v>
      </c>
      <c r="F16" s="7">
        <v>4.9950000000000001</v>
      </c>
      <c r="G16" s="7">
        <v>-0.44700000000000001</v>
      </c>
      <c r="H16" s="8">
        <v>5.0999999999999996</v>
      </c>
      <c r="I16" s="7">
        <v>3.21065625</v>
      </c>
      <c r="J16" s="7">
        <v>15.756</v>
      </c>
      <c r="K16" s="9">
        <v>165.11922964933763</v>
      </c>
      <c r="L16" s="7">
        <v>1016.7</v>
      </c>
      <c r="M16" s="6">
        <f t="shared" si="3"/>
        <v>1</v>
      </c>
      <c r="N16" s="6">
        <f t="shared" si="4"/>
        <v>1</v>
      </c>
      <c r="O16" s="6">
        <f t="shared" si="5"/>
        <v>1</v>
      </c>
    </row>
    <row r="17" spans="1:15">
      <c r="A17" s="4">
        <v>45307</v>
      </c>
      <c r="B17" s="6">
        <f t="shared" si="0"/>
        <v>16</v>
      </c>
      <c r="C17" s="6">
        <f t="shared" si="1"/>
        <v>1</v>
      </c>
      <c r="D17" s="6">
        <f t="shared" si="2"/>
        <v>2024</v>
      </c>
      <c r="E17" s="7">
        <v>5.0430000000000001</v>
      </c>
      <c r="F17" s="7">
        <v>7.08</v>
      </c>
      <c r="G17" s="7">
        <v>0.72299999999999998</v>
      </c>
      <c r="H17" s="8">
        <v>5.5</v>
      </c>
      <c r="I17" s="7">
        <v>4.2309999999999999</v>
      </c>
      <c r="J17" s="7">
        <v>21.78</v>
      </c>
      <c r="K17" s="9">
        <v>160</v>
      </c>
      <c r="L17" s="7">
        <v>1005.7</v>
      </c>
      <c r="M17" s="6">
        <f t="shared" si="3"/>
        <v>1</v>
      </c>
      <c r="N17" s="6">
        <f t="shared" si="4"/>
        <v>1</v>
      </c>
      <c r="O17" s="6">
        <f t="shared" si="5"/>
        <v>0</v>
      </c>
    </row>
    <row r="18" spans="1:15">
      <c r="A18" s="4">
        <v>45308</v>
      </c>
      <c r="B18" s="6">
        <f t="shared" si="0"/>
        <v>17</v>
      </c>
      <c r="C18" s="6">
        <f t="shared" si="1"/>
        <v>1</v>
      </c>
      <c r="D18" s="6">
        <f t="shared" si="2"/>
        <v>2024</v>
      </c>
      <c r="E18" s="7">
        <v>4.6680000000000001</v>
      </c>
      <c r="F18" s="7">
        <v>10.09</v>
      </c>
      <c r="G18" s="7">
        <v>1.046</v>
      </c>
      <c r="H18" s="8">
        <v>0.1</v>
      </c>
      <c r="I18" s="7">
        <v>4.0940000000000003</v>
      </c>
      <c r="J18" s="7">
        <v>15.27</v>
      </c>
      <c r="K18" s="9">
        <v>242.8</v>
      </c>
      <c r="L18" s="7">
        <v>1017.7</v>
      </c>
      <c r="M18" s="6">
        <f t="shared" si="3"/>
        <v>0</v>
      </c>
      <c r="N18" s="6">
        <f t="shared" si="4"/>
        <v>0</v>
      </c>
      <c r="O18" s="6">
        <f t="shared" si="5"/>
        <v>0</v>
      </c>
    </row>
    <row r="19" spans="1:15">
      <c r="A19" s="4">
        <v>45309</v>
      </c>
      <c r="B19" s="6">
        <f t="shared" si="0"/>
        <v>18</v>
      </c>
      <c r="C19" s="6">
        <f t="shared" si="1"/>
        <v>1</v>
      </c>
      <c r="D19" s="6">
        <f t="shared" si="2"/>
        <v>2024</v>
      </c>
      <c r="E19" s="7">
        <v>3.996</v>
      </c>
      <c r="F19" s="7">
        <v>8.15</v>
      </c>
      <c r="G19" s="7">
        <v>-1.073</v>
      </c>
      <c r="H19" s="8">
        <v>0.1</v>
      </c>
      <c r="I19" s="7">
        <v>2.9740000000000002</v>
      </c>
      <c r="J19" s="7">
        <v>10.99</v>
      </c>
      <c r="K19" s="9">
        <v>222.1</v>
      </c>
      <c r="L19" s="7">
        <v>1024.4000000000001</v>
      </c>
      <c r="M19" s="6">
        <f t="shared" si="3"/>
        <v>0</v>
      </c>
      <c r="N19" s="6">
        <f t="shared" si="4"/>
        <v>0</v>
      </c>
      <c r="O19" s="6">
        <f t="shared" si="5"/>
        <v>1</v>
      </c>
    </row>
    <row r="20" spans="1:15">
      <c r="A20" s="4">
        <v>45310</v>
      </c>
      <c r="B20" s="6">
        <f t="shared" si="0"/>
        <v>19</v>
      </c>
      <c r="C20" s="6">
        <f t="shared" si="1"/>
        <v>1</v>
      </c>
      <c r="D20" s="6">
        <f t="shared" si="2"/>
        <v>2024</v>
      </c>
      <c r="E20" s="7">
        <v>4.9569999999999999</v>
      </c>
      <c r="F20" s="7">
        <v>7.21</v>
      </c>
      <c r="G20" s="7">
        <v>3.3050000000000002</v>
      </c>
      <c r="H20" s="8">
        <v>6</v>
      </c>
      <c r="I20" s="7">
        <v>2.5950000000000002</v>
      </c>
      <c r="J20" s="7">
        <v>14.38</v>
      </c>
      <c r="K20" s="9">
        <v>91.5</v>
      </c>
      <c r="L20" s="7">
        <v>1020.9</v>
      </c>
      <c r="M20" s="6">
        <f t="shared" si="3"/>
        <v>1</v>
      </c>
      <c r="N20" s="6">
        <f t="shared" si="4"/>
        <v>1</v>
      </c>
      <c r="O20" s="6">
        <f t="shared" si="5"/>
        <v>0</v>
      </c>
    </row>
    <row r="21" spans="1:15">
      <c r="A21" s="4">
        <v>45311</v>
      </c>
      <c r="B21" s="6">
        <f t="shared" si="0"/>
        <v>20</v>
      </c>
      <c r="C21" s="6">
        <f t="shared" si="1"/>
        <v>1</v>
      </c>
      <c r="D21" s="6">
        <f t="shared" si="2"/>
        <v>2024</v>
      </c>
      <c r="E21" s="7">
        <v>2.08</v>
      </c>
      <c r="F21" s="7">
        <v>1.845</v>
      </c>
      <c r="G21" s="7">
        <v>0.81</v>
      </c>
      <c r="H21" s="8">
        <v>5.4</v>
      </c>
      <c r="I21" s="7">
        <v>3.335</v>
      </c>
      <c r="J21" s="7">
        <v>17.43</v>
      </c>
      <c r="K21" s="9">
        <v>71.3</v>
      </c>
      <c r="L21" s="7">
        <v>1012.5</v>
      </c>
      <c r="M21" s="6">
        <f t="shared" si="3"/>
        <v>1</v>
      </c>
      <c r="N21" s="6">
        <f t="shared" si="4"/>
        <v>1</v>
      </c>
      <c r="O21" s="6">
        <f t="shared" si="5"/>
        <v>0</v>
      </c>
    </row>
    <row r="22" spans="1:15">
      <c r="A22" s="4">
        <v>45312</v>
      </c>
      <c r="B22" s="6">
        <f t="shared" si="0"/>
        <v>21</v>
      </c>
      <c r="C22" s="6">
        <f t="shared" si="1"/>
        <v>1</v>
      </c>
      <c r="D22" s="6">
        <f t="shared" si="2"/>
        <v>2024</v>
      </c>
      <c r="E22" s="7">
        <v>3.1909999999999998</v>
      </c>
      <c r="F22" s="7">
        <v>7.75</v>
      </c>
      <c r="G22" s="7">
        <v>-0.28599999999999998</v>
      </c>
      <c r="H22" s="8">
        <v>2.5</v>
      </c>
      <c r="I22" s="7">
        <v>2.258</v>
      </c>
      <c r="J22" s="7">
        <v>9.6300000000000008</v>
      </c>
      <c r="K22" s="9">
        <v>145.6</v>
      </c>
      <c r="L22" s="7">
        <v>1018.7</v>
      </c>
      <c r="M22" s="6">
        <f t="shared" si="3"/>
        <v>1</v>
      </c>
      <c r="N22" s="6">
        <f t="shared" si="4"/>
        <v>1</v>
      </c>
      <c r="O22" s="6">
        <f t="shared" si="5"/>
        <v>1</v>
      </c>
    </row>
    <row r="23" spans="1:15">
      <c r="A23" s="4">
        <v>45313</v>
      </c>
      <c r="B23" s="6">
        <f t="shared" si="0"/>
        <v>22</v>
      </c>
      <c r="C23" s="6">
        <f t="shared" si="1"/>
        <v>1</v>
      </c>
      <c r="D23" s="6">
        <f t="shared" si="2"/>
        <v>2024</v>
      </c>
      <c r="E23" s="7">
        <v>7.32</v>
      </c>
      <c r="F23" s="7">
        <v>8.2200000000000006</v>
      </c>
      <c r="G23" s="7">
        <v>-0.252</v>
      </c>
      <c r="H23" s="8">
        <v>8.6</v>
      </c>
      <c r="I23" s="7">
        <v>3.2869999999999999</v>
      </c>
      <c r="J23" s="7">
        <v>13.51</v>
      </c>
      <c r="K23" s="9">
        <v>162.80000000000001</v>
      </c>
      <c r="L23" s="7">
        <v>1016.1</v>
      </c>
      <c r="M23" s="6">
        <f t="shared" si="3"/>
        <v>1</v>
      </c>
      <c r="N23" s="6">
        <f t="shared" si="4"/>
        <v>1</v>
      </c>
      <c r="O23" s="6">
        <f t="shared" si="5"/>
        <v>1</v>
      </c>
    </row>
    <row r="24" spans="1:15">
      <c r="A24" s="4">
        <v>45314</v>
      </c>
      <c r="B24" s="6">
        <f t="shared" si="0"/>
        <v>23</v>
      </c>
      <c r="C24" s="6">
        <f t="shared" si="1"/>
        <v>1</v>
      </c>
      <c r="D24" s="6">
        <f t="shared" si="2"/>
        <v>2024</v>
      </c>
      <c r="E24" s="7">
        <v>5.181</v>
      </c>
      <c r="F24" s="7">
        <v>6.7930000000000001</v>
      </c>
      <c r="G24" s="7">
        <v>4.3419999999999996</v>
      </c>
      <c r="H24" s="8">
        <v>0</v>
      </c>
      <c r="I24" s="7">
        <v>2.9550000000000001</v>
      </c>
      <c r="J24" s="7">
        <v>11.12</v>
      </c>
      <c r="K24" s="9">
        <v>347.6</v>
      </c>
      <c r="L24" s="7">
        <v>1021</v>
      </c>
      <c r="M24" s="6">
        <f t="shared" si="3"/>
        <v>0</v>
      </c>
      <c r="N24" s="6">
        <f t="shared" si="4"/>
        <v>0</v>
      </c>
      <c r="O24" s="6">
        <f t="shared" si="5"/>
        <v>0</v>
      </c>
    </row>
    <row r="25" spans="1:15">
      <c r="A25" s="4">
        <v>45315</v>
      </c>
      <c r="B25" s="6">
        <f t="shared" si="0"/>
        <v>24</v>
      </c>
      <c r="C25" s="6">
        <f t="shared" si="1"/>
        <v>1</v>
      </c>
      <c r="D25" s="6">
        <f t="shared" si="2"/>
        <v>2024</v>
      </c>
      <c r="E25" s="7">
        <v>3.5579999999999998</v>
      </c>
      <c r="F25" s="7">
        <v>8.1199999999999992</v>
      </c>
      <c r="G25" s="7">
        <v>1.427</v>
      </c>
      <c r="H25" s="8">
        <v>0.2</v>
      </c>
      <c r="I25" s="7">
        <v>2.5329999999999999</v>
      </c>
      <c r="J25" s="7">
        <v>9.0299999999999994</v>
      </c>
      <c r="K25" s="9">
        <v>262.2</v>
      </c>
      <c r="L25" s="7">
        <v>1023.9</v>
      </c>
      <c r="M25" s="6">
        <f t="shared" si="3"/>
        <v>1</v>
      </c>
      <c r="N25" s="6">
        <f t="shared" si="4"/>
        <v>0</v>
      </c>
      <c r="O25" s="6">
        <f t="shared" si="5"/>
        <v>0</v>
      </c>
    </row>
    <row r="26" spans="1:15">
      <c r="A26" s="4">
        <v>45316</v>
      </c>
      <c r="B26" s="6">
        <f t="shared" si="0"/>
        <v>25</v>
      </c>
      <c r="C26" s="6">
        <f t="shared" si="1"/>
        <v>1</v>
      </c>
      <c r="D26" s="6">
        <f t="shared" si="2"/>
        <v>2024</v>
      </c>
      <c r="E26" s="7">
        <v>3.0510000000000002</v>
      </c>
      <c r="F26" s="7">
        <v>4.3890000000000002</v>
      </c>
      <c r="G26" s="7">
        <v>2.5169999999999999</v>
      </c>
      <c r="H26" s="8">
        <v>0.5</v>
      </c>
      <c r="I26" s="7">
        <v>3.8639999999999999</v>
      </c>
      <c r="J26" s="7">
        <v>17.96</v>
      </c>
      <c r="K26" s="9">
        <v>16.36</v>
      </c>
      <c r="L26" s="7">
        <v>1032.2</v>
      </c>
      <c r="M26" s="6">
        <f t="shared" si="3"/>
        <v>1</v>
      </c>
      <c r="N26" s="6">
        <f t="shared" si="4"/>
        <v>0</v>
      </c>
      <c r="O26" s="6">
        <f t="shared" si="5"/>
        <v>0</v>
      </c>
    </row>
    <row r="27" spans="1:15">
      <c r="A27" s="4">
        <v>45317</v>
      </c>
      <c r="B27" s="6">
        <f t="shared" si="0"/>
        <v>26</v>
      </c>
      <c r="C27" s="6">
        <f t="shared" si="1"/>
        <v>1</v>
      </c>
      <c r="D27" s="6">
        <f t="shared" si="2"/>
        <v>2024</v>
      </c>
      <c r="E27" s="7">
        <v>0.81599999999999995</v>
      </c>
      <c r="F27" s="7">
        <v>2.3170000000000002</v>
      </c>
      <c r="G27" s="7">
        <v>1.161</v>
      </c>
      <c r="H27" s="8">
        <v>0</v>
      </c>
      <c r="I27" s="7">
        <v>4.109</v>
      </c>
      <c r="J27" s="7">
        <v>14.01</v>
      </c>
      <c r="K27" s="9">
        <v>25.6</v>
      </c>
      <c r="L27" s="7">
        <v>1039.8</v>
      </c>
      <c r="M27" s="6">
        <f t="shared" si="3"/>
        <v>0</v>
      </c>
      <c r="N27" s="6">
        <f t="shared" si="4"/>
        <v>0</v>
      </c>
      <c r="O27" s="6">
        <f t="shared" si="5"/>
        <v>0</v>
      </c>
    </row>
    <row r="28" spans="1:15">
      <c r="A28" s="4">
        <v>45318</v>
      </c>
      <c r="B28" s="6">
        <f t="shared" si="0"/>
        <v>27</v>
      </c>
      <c r="C28" s="6">
        <f t="shared" si="1"/>
        <v>1</v>
      </c>
      <c r="D28" s="6">
        <f t="shared" si="2"/>
        <v>2024</v>
      </c>
      <c r="E28" s="7">
        <v>1.776</v>
      </c>
      <c r="F28" s="7">
        <v>6.8230000000000004</v>
      </c>
      <c r="G28" s="7">
        <v>-3.927</v>
      </c>
      <c r="H28" s="8">
        <v>0.3</v>
      </c>
      <c r="I28" s="7">
        <v>4.21</v>
      </c>
      <c r="J28" s="7">
        <v>22.81</v>
      </c>
      <c r="K28" s="9">
        <v>251.6</v>
      </c>
      <c r="L28" s="7">
        <v>1030.5</v>
      </c>
      <c r="M28" s="6">
        <f t="shared" si="3"/>
        <v>1</v>
      </c>
      <c r="N28" s="6">
        <f t="shared" si="4"/>
        <v>0</v>
      </c>
      <c r="O28" s="6">
        <f t="shared" si="5"/>
        <v>1</v>
      </c>
    </row>
    <row r="29" spans="1:15">
      <c r="A29" s="4">
        <v>45319</v>
      </c>
      <c r="B29" s="6">
        <f t="shared" si="0"/>
        <v>28</v>
      </c>
      <c r="C29" s="6">
        <f t="shared" si="1"/>
        <v>1</v>
      </c>
      <c r="D29" s="6">
        <f t="shared" si="2"/>
        <v>2024</v>
      </c>
      <c r="E29" s="7">
        <v>5.2149999999999999</v>
      </c>
      <c r="F29" s="7">
        <v>7.47</v>
      </c>
      <c r="G29" s="7">
        <v>-0.41099999999999998</v>
      </c>
      <c r="H29" s="8">
        <v>5.7</v>
      </c>
      <c r="I29" s="7">
        <v>4.3869999999999996</v>
      </c>
      <c r="J29" s="7">
        <v>14.01</v>
      </c>
      <c r="K29" s="9">
        <v>279.2</v>
      </c>
      <c r="L29" s="7">
        <v>1013.2</v>
      </c>
      <c r="M29" s="6">
        <f t="shared" si="3"/>
        <v>1</v>
      </c>
      <c r="N29" s="6">
        <f t="shared" si="4"/>
        <v>1</v>
      </c>
      <c r="O29" s="6">
        <f t="shared" si="5"/>
        <v>1</v>
      </c>
    </row>
    <row r="30" spans="1:15">
      <c r="A30" s="4">
        <v>45320</v>
      </c>
      <c r="B30" s="6">
        <f t="shared" si="0"/>
        <v>29</v>
      </c>
      <c r="C30" s="6">
        <f t="shared" si="1"/>
        <v>1</v>
      </c>
      <c r="D30" s="6">
        <f t="shared" si="2"/>
        <v>2024</v>
      </c>
      <c r="E30" s="7">
        <v>3.2959999999999998</v>
      </c>
      <c r="F30" s="7">
        <v>6.5819999999999999</v>
      </c>
      <c r="G30" s="7">
        <v>4.0510000000000002</v>
      </c>
      <c r="H30" s="8">
        <v>0.4</v>
      </c>
      <c r="I30" s="7">
        <v>5.1609999999999996</v>
      </c>
      <c r="J30" s="7">
        <v>28.26</v>
      </c>
      <c r="K30" s="9">
        <v>305.8</v>
      </c>
      <c r="L30" s="7">
        <v>995.03</v>
      </c>
      <c r="M30" s="6">
        <f t="shared" si="3"/>
        <v>1</v>
      </c>
      <c r="N30" s="6">
        <f t="shared" si="4"/>
        <v>0</v>
      </c>
      <c r="O30" s="6">
        <f t="shared" si="5"/>
        <v>0</v>
      </c>
    </row>
    <row r="31" spans="1:15">
      <c r="A31" s="4">
        <v>45321</v>
      </c>
      <c r="B31" s="6">
        <f t="shared" si="0"/>
        <v>30</v>
      </c>
      <c r="C31" s="6">
        <f t="shared" si="1"/>
        <v>1</v>
      </c>
      <c r="D31" s="6">
        <f t="shared" si="2"/>
        <v>2024</v>
      </c>
      <c r="E31" s="7">
        <v>7.4999999999999997E-2</v>
      </c>
      <c r="F31" s="7">
        <v>4.6500000000000004</v>
      </c>
      <c r="G31" s="7">
        <v>-2.5680000000000001</v>
      </c>
      <c r="H31" s="8">
        <v>0</v>
      </c>
      <c r="I31" s="7">
        <v>3.5790000000000002</v>
      </c>
      <c r="J31" s="7">
        <v>15.37</v>
      </c>
      <c r="K31" s="9">
        <v>299.89999999999998</v>
      </c>
      <c r="L31" s="7">
        <v>1002.4</v>
      </c>
      <c r="M31" s="6">
        <f t="shared" si="3"/>
        <v>0</v>
      </c>
      <c r="N31" s="6">
        <f t="shared" si="4"/>
        <v>0</v>
      </c>
      <c r="O31" s="6">
        <f t="shared" si="5"/>
        <v>1</v>
      </c>
    </row>
    <row r="32" spans="1:15">
      <c r="A32" s="4">
        <v>45322</v>
      </c>
      <c r="B32" s="6">
        <f t="shared" si="0"/>
        <v>31</v>
      </c>
      <c r="C32" s="6">
        <f t="shared" si="1"/>
        <v>1</v>
      </c>
      <c r="D32" s="6">
        <f t="shared" si="2"/>
        <v>2024</v>
      </c>
      <c r="E32" s="7">
        <v>-0.82399999999999995</v>
      </c>
      <c r="F32" s="7">
        <v>3.879</v>
      </c>
      <c r="G32" s="7">
        <v>-6.13</v>
      </c>
      <c r="H32" s="8">
        <v>0.1</v>
      </c>
      <c r="I32" s="7">
        <v>3.6890000000000001</v>
      </c>
      <c r="J32" s="7">
        <v>12.98</v>
      </c>
      <c r="K32" s="9">
        <v>257.2</v>
      </c>
      <c r="L32" s="7">
        <v>1006.8</v>
      </c>
      <c r="M32" s="6">
        <f t="shared" si="3"/>
        <v>0</v>
      </c>
      <c r="N32" s="6">
        <f t="shared" si="4"/>
        <v>0</v>
      </c>
      <c r="O32" s="6">
        <f t="shared" si="5"/>
        <v>1</v>
      </c>
    </row>
    <row r="33" spans="1:15">
      <c r="A33" s="4">
        <v>45323</v>
      </c>
      <c r="B33" s="6">
        <f t="shared" si="0"/>
        <v>1</v>
      </c>
      <c r="C33" s="6">
        <f t="shared" si="1"/>
        <v>2</v>
      </c>
      <c r="D33" s="6">
        <f t="shared" si="2"/>
        <v>2024</v>
      </c>
      <c r="E33" s="7">
        <v>1.431</v>
      </c>
      <c r="F33" s="7">
        <v>5.5540000000000003</v>
      </c>
      <c r="G33" s="7">
        <v>-1.4890000000000001</v>
      </c>
      <c r="H33" s="8">
        <v>0.1</v>
      </c>
      <c r="I33" s="7">
        <v>4.4320000000000004</v>
      </c>
      <c r="J33" s="7">
        <v>14.58</v>
      </c>
      <c r="K33" s="9">
        <v>262.89999999999998</v>
      </c>
      <c r="L33" s="7">
        <v>1014.3</v>
      </c>
      <c r="M33" s="6">
        <f t="shared" si="3"/>
        <v>0</v>
      </c>
      <c r="N33" s="6">
        <f t="shared" si="4"/>
        <v>0</v>
      </c>
      <c r="O33" s="6">
        <f t="shared" si="5"/>
        <v>1</v>
      </c>
    </row>
    <row r="34" spans="1:15">
      <c r="A34" s="4">
        <v>45324</v>
      </c>
      <c r="B34" s="6">
        <f t="shared" si="0"/>
        <v>2</v>
      </c>
      <c r="C34" s="6">
        <f t="shared" si="1"/>
        <v>2</v>
      </c>
      <c r="D34" s="6">
        <f t="shared" si="2"/>
        <v>2024</v>
      </c>
      <c r="E34" s="7">
        <v>5.4429999999999996</v>
      </c>
      <c r="F34" s="7">
        <v>8.9499999999999993</v>
      </c>
      <c r="G34" s="7">
        <v>-0.63200000000000001</v>
      </c>
      <c r="H34" s="8">
        <v>2.6</v>
      </c>
      <c r="I34" s="7">
        <v>7.9</v>
      </c>
      <c r="J34" s="7">
        <v>21.42</v>
      </c>
      <c r="K34" s="9">
        <v>234.3</v>
      </c>
      <c r="L34" s="7">
        <v>1008.1</v>
      </c>
      <c r="M34" s="6">
        <f t="shared" si="3"/>
        <v>1</v>
      </c>
      <c r="N34" s="6">
        <f t="shared" si="4"/>
        <v>1</v>
      </c>
      <c r="O34" s="6">
        <f t="shared" si="5"/>
        <v>1</v>
      </c>
    </row>
    <row r="35" spans="1:15">
      <c r="A35" s="4">
        <v>45325</v>
      </c>
      <c r="B35" s="6">
        <f t="shared" si="0"/>
        <v>3</v>
      </c>
      <c r="C35" s="6">
        <f t="shared" si="1"/>
        <v>2</v>
      </c>
      <c r="D35" s="6">
        <f t="shared" si="2"/>
        <v>2024</v>
      </c>
      <c r="E35" s="7">
        <v>4.665</v>
      </c>
      <c r="F35" s="7">
        <v>8.4700000000000006</v>
      </c>
      <c r="G35" s="7">
        <v>1.907</v>
      </c>
      <c r="H35" s="8">
        <v>2.6</v>
      </c>
      <c r="I35" s="7">
        <v>3.024</v>
      </c>
      <c r="J35" s="7">
        <v>17.8</v>
      </c>
      <c r="K35" s="9">
        <v>209.5</v>
      </c>
      <c r="L35" s="7">
        <v>1008.5</v>
      </c>
      <c r="M35" s="6">
        <f t="shared" si="3"/>
        <v>1</v>
      </c>
      <c r="N35" s="6">
        <f t="shared" si="4"/>
        <v>1</v>
      </c>
      <c r="O35" s="6">
        <f t="shared" si="5"/>
        <v>0</v>
      </c>
    </row>
    <row r="36" spans="1:15">
      <c r="A36" s="4">
        <v>45326</v>
      </c>
      <c r="B36" s="6">
        <f t="shared" si="0"/>
        <v>4</v>
      </c>
      <c r="C36" s="6">
        <f t="shared" si="1"/>
        <v>2</v>
      </c>
      <c r="D36" s="6">
        <f t="shared" si="2"/>
        <v>2024</v>
      </c>
      <c r="E36" s="7">
        <v>7.05</v>
      </c>
      <c r="F36" s="7">
        <v>7.76</v>
      </c>
      <c r="G36" s="7">
        <v>2.1800000000000002</v>
      </c>
      <c r="H36" s="8">
        <v>2.9</v>
      </c>
      <c r="I36" s="7">
        <v>3.6560000000000001</v>
      </c>
      <c r="J36" s="7">
        <v>12.25</v>
      </c>
      <c r="K36" s="9">
        <v>149.80000000000001</v>
      </c>
      <c r="L36" s="7">
        <v>1004.7</v>
      </c>
      <c r="M36" s="6">
        <f t="shared" si="3"/>
        <v>1</v>
      </c>
      <c r="N36" s="6">
        <f t="shared" si="4"/>
        <v>1</v>
      </c>
      <c r="O36" s="6">
        <f t="shared" si="5"/>
        <v>0</v>
      </c>
    </row>
    <row r="37" spans="1:15">
      <c r="A37" s="4">
        <v>45327</v>
      </c>
      <c r="B37" s="6">
        <f t="shared" si="0"/>
        <v>5</v>
      </c>
      <c r="C37" s="6">
        <f t="shared" si="1"/>
        <v>2</v>
      </c>
      <c r="D37" s="6">
        <f t="shared" si="2"/>
        <v>2024</v>
      </c>
      <c r="E37" s="7">
        <v>6.3949999999999996</v>
      </c>
      <c r="F37" s="7">
        <v>11.43</v>
      </c>
      <c r="G37" s="7">
        <v>4.5990000000000002</v>
      </c>
      <c r="H37" s="8">
        <v>1</v>
      </c>
      <c r="I37" s="7">
        <v>3.8929999999999998</v>
      </c>
      <c r="J37" s="7">
        <v>18.79</v>
      </c>
      <c r="K37" s="9">
        <v>190</v>
      </c>
      <c r="L37" s="7">
        <v>999.73</v>
      </c>
      <c r="M37" s="6">
        <f t="shared" si="3"/>
        <v>1</v>
      </c>
      <c r="N37" s="6">
        <f t="shared" si="4"/>
        <v>1</v>
      </c>
      <c r="O37" s="6">
        <f t="shared" si="5"/>
        <v>0</v>
      </c>
    </row>
    <row r="38" spans="1:15">
      <c r="A38" s="4">
        <v>45328</v>
      </c>
      <c r="B38" s="6">
        <f t="shared" si="0"/>
        <v>6</v>
      </c>
      <c r="C38" s="6">
        <f t="shared" si="1"/>
        <v>2</v>
      </c>
      <c r="D38" s="6">
        <f t="shared" si="2"/>
        <v>2024</v>
      </c>
      <c r="E38" s="7">
        <v>4.7649999999999997</v>
      </c>
      <c r="F38" s="7">
        <v>8.75</v>
      </c>
      <c r="G38" s="7">
        <v>3.3679999999999999</v>
      </c>
      <c r="H38" s="8">
        <v>0</v>
      </c>
      <c r="I38" s="7">
        <v>4.1609999999999996</v>
      </c>
      <c r="J38" s="7">
        <v>11.75</v>
      </c>
      <c r="K38" s="9">
        <v>13.93</v>
      </c>
      <c r="L38" s="7">
        <v>1014.2</v>
      </c>
      <c r="M38" s="6">
        <f t="shared" si="3"/>
        <v>0</v>
      </c>
      <c r="N38" s="6">
        <f t="shared" si="4"/>
        <v>0</v>
      </c>
      <c r="O38" s="6">
        <f t="shared" si="5"/>
        <v>0</v>
      </c>
    </row>
    <row r="39" spans="1:15">
      <c r="A39" s="4">
        <v>45329</v>
      </c>
      <c r="B39" s="6">
        <f t="shared" si="0"/>
        <v>7</v>
      </c>
      <c r="C39" s="6">
        <f t="shared" si="1"/>
        <v>2</v>
      </c>
      <c r="D39" s="6">
        <f t="shared" si="2"/>
        <v>2024</v>
      </c>
      <c r="E39" s="7">
        <v>3.4</v>
      </c>
      <c r="F39" s="7">
        <v>4.931</v>
      </c>
      <c r="G39" s="7">
        <v>0.125</v>
      </c>
      <c r="H39" s="8">
        <v>0.2</v>
      </c>
      <c r="I39" s="7">
        <v>2.2890000000000001</v>
      </c>
      <c r="J39" s="7">
        <v>12.29</v>
      </c>
      <c r="K39" s="9">
        <v>11</v>
      </c>
      <c r="L39" s="7">
        <v>1022.8</v>
      </c>
      <c r="M39" s="6">
        <f t="shared" si="3"/>
        <v>1</v>
      </c>
      <c r="N39" s="6">
        <f t="shared" si="4"/>
        <v>0</v>
      </c>
      <c r="O39" s="6">
        <f t="shared" si="5"/>
        <v>0</v>
      </c>
    </row>
    <row r="40" spans="1:15">
      <c r="A40" s="4">
        <v>45330</v>
      </c>
      <c r="B40" s="6">
        <f t="shared" si="0"/>
        <v>8</v>
      </c>
      <c r="C40" s="6">
        <f t="shared" si="1"/>
        <v>2</v>
      </c>
      <c r="D40" s="6">
        <f t="shared" si="2"/>
        <v>2024</v>
      </c>
      <c r="E40" s="7">
        <v>1.5669999999999999</v>
      </c>
      <c r="F40" s="7">
        <v>2.3570000000000002</v>
      </c>
      <c r="G40" s="7">
        <v>1.8</v>
      </c>
      <c r="H40" s="8">
        <v>0.7</v>
      </c>
      <c r="I40" s="7">
        <v>6.8</v>
      </c>
      <c r="J40" s="7">
        <v>21.05</v>
      </c>
      <c r="K40" s="9">
        <v>29.47</v>
      </c>
      <c r="L40" s="7">
        <v>1012.4</v>
      </c>
      <c r="M40" s="6">
        <f t="shared" si="3"/>
        <v>1</v>
      </c>
      <c r="N40" s="6">
        <f t="shared" si="4"/>
        <v>0</v>
      </c>
      <c r="O40" s="6">
        <f t="shared" si="5"/>
        <v>0</v>
      </c>
    </row>
    <row r="41" spans="1:15">
      <c r="A41" s="4">
        <v>45331</v>
      </c>
      <c r="B41" s="6">
        <f t="shared" si="0"/>
        <v>9</v>
      </c>
      <c r="C41" s="6">
        <f t="shared" si="1"/>
        <v>2</v>
      </c>
      <c r="D41" s="6">
        <f t="shared" si="2"/>
        <v>2024</v>
      </c>
      <c r="E41" s="7">
        <v>1.83</v>
      </c>
      <c r="F41" s="7">
        <v>5.0990000000000002</v>
      </c>
      <c r="G41" s="7">
        <v>-5.0000000000000001E-3</v>
      </c>
      <c r="H41" s="8">
        <v>0.1</v>
      </c>
      <c r="I41" s="7">
        <v>6.57</v>
      </c>
      <c r="J41" s="7">
        <v>25.33</v>
      </c>
      <c r="K41" s="9">
        <v>17.78</v>
      </c>
      <c r="L41" s="7">
        <v>1012.6</v>
      </c>
      <c r="M41" s="6">
        <f t="shared" si="3"/>
        <v>0</v>
      </c>
      <c r="N41" s="6">
        <f t="shared" si="4"/>
        <v>0</v>
      </c>
      <c r="O41" s="6">
        <f t="shared" si="5"/>
        <v>1</v>
      </c>
    </row>
    <row r="42" spans="1:15">
      <c r="A42" s="4">
        <v>45332</v>
      </c>
      <c r="B42" s="6">
        <f t="shared" si="0"/>
        <v>10</v>
      </c>
      <c r="C42" s="6">
        <f t="shared" si="1"/>
        <v>2</v>
      </c>
      <c r="D42" s="6">
        <f t="shared" si="2"/>
        <v>2024</v>
      </c>
      <c r="E42" s="7">
        <v>1.036</v>
      </c>
      <c r="F42" s="7">
        <v>3.7589999999999999</v>
      </c>
      <c r="G42" s="7">
        <v>0.69299999999999995</v>
      </c>
      <c r="H42" s="8">
        <v>0</v>
      </c>
      <c r="I42" s="7">
        <v>6.3730000000000002</v>
      </c>
      <c r="J42" s="7">
        <v>22.11</v>
      </c>
      <c r="K42" s="9">
        <v>10.88</v>
      </c>
      <c r="L42" s="7">
        <v>1018.1</v>
      </c>
      <c r="M42" s="6">
        <f t="shared" si="3"/>
        <v>0</v>
      </c>
      <c r="N42" s="6">
        <f t="shared" si="4"/>
        <v>0</v>
      </c>
      <c r="O42" s="6">
        <f t="shared" si="5"/>
        <v>0</v>
      </c>
    </row>
    <row r="43" spans="1:15">
      <c r="A43" s="4">
        <v>45333</v>
      </c>
      <c r="B43" s="6">
        <f t="shared" si="0"/>
        <v>11</v>
      </c>
      <c r="C43" s="6">
        <f t="shared" si="1"/>
        <v>2</v>
      </c>
      <c r="D43" s="6">
        <f t="shared" si="2"/>
        <v>2024</v>
      </c>
      <c r="E43" s="7">
        <v>0.127</v>
      </c>
      <c r="F43" s="7">
        <v>3.6419999999999999</v>
      </c>
      <c r="G43" s="7">
        <v>-1.907</v>
      </c>
      <c r="H43" s="8">
        <v>0</v>
      </c>
      <c r="I43" s="7">
        <v>6.8810000000000002</v>
      </c>
      <c r="J43" s="7">
        <v>25.2</v>
      </c>
      <c r="K43" s="9">
        <v>10.02</v>
      </c>
      <c r="L43" s="7">
        <v>1022.8</v>
      </c>
      <c r="M43" s="6">
        <f t="shared" si="3"/>
        <v>0</v>
      </c>
      <c r="N43" s="6">
        <f t="shared" si="4"/>
        <v>0</v>
      </c>
      <c r="O43" s="6">
        <f t="shared" si="5"/>
        <v>1</v>
      </c>
    </row>
    <row r="44" spans="1:15">
      <c r="A44" s="4">
        <v>45334</v>
      </c>
      <c r="B44" s="6">
        <f t="shared" si="0"/>
        <v>12</v>
      </c>
      <c r="C44" s="6">
        <f t="shared" si="1"/>
        <v>2</v>
      </c>
      <c r="D44" s="6">
        <f t="shared" si="2"/>
        <v>2024</v>
      </c>
      <c r="E44" s="7">
        <v>2.4769999999999999</v>
      </c>
      <c r="F44" s="7">
        <v>5.63</v>
      </c>
      <c r="G44" s="7">
        <v>-2.9780000000000002</v>
      </c>
      <c r="H44" s="8">
        <v>0.5</v>
      </c>
      <c r="I44" s="7">
        <v>4.694</v>
      </c>
      <c r="J44" s="7">
        <v>14.54</v>
      </c>
      <c r="K44" s="9">
        <v>12.09</v>
      </c>
      <c r="L44" s="7">
        <v>1023.5</v>
      </c>
      <c r="M44" s="6">
        <f t="shared" si="3"/>
        <v>1</v>
      </c>
      <c r="N44" s="6">
        <f t="shared" si="4"/>
        <v>0</v>
      </c>
      <c r="O44" s="6">
        <f t="shared" si="5"/>
        <v>1</v>
      </c>
    </row>
    <row r="45" spans="1:15">
      <c r="A45" s="4">
        <v>45335</v>
      </c>
      <c r="B45" s="6">
        <f t="shared" si="0"/>
        <v>13</v>
      </c>
      <c r="C45" s="6">
        <f t="shared" si="1"/>
        <v>2</v>
      </c>
      <c r="D45" s="6">
        <f t="shared" si="2"/>
        <v>2024</v>
      </c>
      <c r="E45" s="7">
        <v>1.97</v>
      </c>
      <c r="F45" s="7">
        <v>3.8319999999999999</v>
      </c>
      <c r="G45" s="7">
        <v>0.62</v>
      </c>
      <c r="H45" s="8">
        <v>0.2</v>
      </c>
      <c r="I45" s="7">
        <v>5.6749999999999998</v>
      </c>
      <c r="J45" s="7">
        <v>18</v>
      </c>
      <c r="K45" s="9">
        <v>14.95</v>
      </c>
      <c r="L45" s="7">
        <v>1023.4</v>
      </c>
      <c r="M45" s="6">
        <f t="shared" si="3"/>
        <v>1</v>
      </c>
      <c r="N45" s="6">
        <f t="shared" si="4"/>
        <v>0</v>
      </c>
      <c r="O45" s="6">
        <f t="shared" si="5"/>
        <v>0</v>
      </c>
    </row>
    <row r="46" spans="1:15">
      <c r="A46" s="4">
        <v>45336</v>
      </c>
      <c r="B46" s="6">
        <f t="shared" si="0"/>
        <v>14</v>
      </c>
      <c r="C46" s="6">
        <f t="shared" si="1"/>
        <v>2</v>
      </c>
      <c r="D46" s="6">
        <f t="shared" si="2"/>
        <v>2024</v>
      </c>
      <c r="E46" s="7">
        <v>2.0030000000000001</v>
      </c>
      <c r="F46" s="7">
        <v>4.2649999999999997</v>
      </c>
      <c r="G46" s="7">
        <v>-1.3049999999999999</v>
      </c>
      <c r="H46" s="8">
        <v>1.2</v>
      </c>
      <c r="I46" s="7">
        <v>1.8109999999999999</v>
      </c>
      <c r="J46" s="7">
        <v>11.22</v>
      </c>
      <c r="K46" s="9">
        <v>339</v>
      </c>
      <c r="L46" s="7">
        <v>1017.2</v>
      </c>
      <c r="M46" s="6">
        <f t="shared" si="3"/>
        <v>1</v>
      </c>
      <c r="N46" s="6">
        <f t="shared" si="4"/>
        <v>1</v>
      </c>
      <c r="O46" s="6">
        <f t="shared" si="5"/>
        <v>1</v>
      </c>
    </row>
    <row r="47" spans="1:15">
      <c r="A47" s="4">
        <v>45337</v>
      </c>
      <c r="B47" s="6">
        <f t="shared" si="0"/>
        <v>15</v>
      </c>
      <c r="C47" s="6">
        <f t="shared" si="1"/>
        <v>2</v>
      </c>
      <c r="D47" s="6">
        <f t="shared" si="2"/>
        <v>2024</v>
      </c>
      <c r="E47" s="7">
        <v>2.085</v>
      </c>
      <c r="F47" s="7">
        <v>4.298</v>
      </c>
      <c r="G47" s="7">
        <v>-1.069</v>
      </c>
      <c r="H47" s="8">
        <v>4.2</v>
      </c>
      <c r="I47" s="7">
        <v>2.7410000000000001</v>
      </c>
      <c r="J47" s="7">
        <v>10.59</v>
      </c>
      <c r="K47" s="9">
        <v>203.3</v>
      </c>
      <c r="L47" s="7">
        <v>1006.1</v>
      </c>
      <c r="M47" s="6">
        <f t="shared" si="3"/>
        <v>1</v>
      </c>
      <c r="N47" s="6">
        <f t="shared" si="4"/>
        <v>1</v>
      </c>
      <c r="O47" s="6">
        <f t="shared" si="5"/>
        <v>1</v>
      </c>
    </row>
    <row r="48" spans="1:15">
      <c r="A48" s="4">
        <v>45338</v>
      </c>
      <c r="B48" s="6">
        <f t="shared" si="0"/>
        <v>16</v>
      </c>
      <c r="C48" s="6">
        <f t="shared" si="1"/>
        <v>2</v>
      </c>
      <c r="D48" s="6">
        <f t="shared" si="2"/>
        <v>2024</v>
      </c>
      <c r="E48" s="7">
        <v>3.4750000000000001</v>
      </c>
      <c r="F48" s="7">
        <v>5.2560000000000002</v>
      </c>
      <c r="G48" s="7">
        <v>0.59599999999999997</v>
      </c>
      <c r="H48" s="8">
        <v>4.5999999999999996</v>
      </c>
      <c r="I48" s="7">
        <v>4.0460000000000003</v>
      </c>
      <c r="J48" s="7">
        <v>13.41</v>
      </c>
      <c r="K48" s="9">
        <v>206.4</v>
      </c>
      <c r="L48" s="7">
        <v>993.27</v>
      </c>
      <c r="M48" s="6">
        <f t="shared" si="3"/>
        <v>1</v>
      </c>
      <c r="N48" s="6">
        <f t="shared" si="4"/>
        <v>1</v>
      </c>
      <c r="O48" s="6">
        <f t="shared" si="5"/>
        <v>0</v>
      </c>
    </row>
    <row r="49" spans="1:15">
      <c r="A49" s="4">
        <v>45339</v>
      </c>
      <c r="B49" s="6">
        <f t="shared" si="0"/>
        <v>17</v>
      </c>
      <c r="C49" s="6">
        <f t="shared" si="1"/>
        <v>2</v>
      </c>
      <c r="D49" s="6">
        <f t="shared" si="2"/>
        <v>2024</v>
      </c>
      <c r="E49" s="7">
        <v>3.2869999999999999</v>
      </c>
      <c r="F49" s="7">
        <v>8.59</v>
      </c>
      <c r="G49" s="7">
        <v>1.8839999999999999</v>
      </c>
      <c r="H49" s="8">
        <v>1.6</v>
      </c>
      <c r="I49" s="7">
        <v>1.504</v>
      </c>
      <c r="J49" s="7">
        <v>10.82</v>
      </c>
      <c r="K49" s="9">
        <v>118.2</v>
      </c>
      <c r="L49" s="7">
        <v>991.24</v>
      </c>
      <c r="M49" s="6">
        <f t="shared" si="3"/>
        <v>1</v>
      </c>
      <c r="N49" s="6">
        <f t="shared" si="4"/>
        <v>1</v>
      </c>
      <c r="O49" s="6">
        <f t="shared" si="5"/>
        <v>0</v>
      </c>
    </row>
    <row r="50" spans="1:15">
      <c r="A50" s="4">
        <v>45340</v>
      </c>
      <c r="B50" s="6">
        <f t="shared" si="0"/>
        <v>18</v>
      </c>
      <c r="C50" s="6">
        <f t="shared" si="1"/>
        <v>2</v>
      </c>
      <c r="D50" s="6">
        <f t="shared" si="2"/>
        <v>2024</v>
      </c>
      <c r="E50" s="7">
        <v>2.1070000000000002</v>
      </c>
      <c r="F50" s="7">
        <v>6.0570000000000004</v>
      </c>
      <c r="G50" s="7">
        <v>-1.853</v>
      </c>
      <c r="H50" s="8">
        <v>5.6</v>
      </c>
      <c r="I50" s="7">
        <v>2.669</v>
      </c>
      <c r="J50" s="7">
        <v>15.84</v>
      </c>
      <c r="K50" s="9">
        <v>47.53</v>
      </c>
      <c r="L50" s="7">
        <v>990.13</v>
      </c>
      <c r="M50" s="6">
        <f t="shared" si="3"/>
        <v>1</v>
      </c>
      <c r="N50" s="6">
        <f t="shared" si="4"/>
        <v>1</v>
      </c>
      <c r="O50" s="6">
        <f t="shared" si="5"/>
        <v>1</v>
      </c>
    </row>
    <row r="51" spans="1:15">
      <c r="A51" s="4">
        <v>45341</v>
      </c>
      <c r="B51" s="6">
        <f t="shared" si="0"/>
        <v>19</v>
      </c>
      <c r="C51" s="6">
        <f t="shared" si="1"/>
        <v>2</v>
      </c>
      <c r="D51" s="6">
        <f t="shared" si="2"/>
        <v>2024</v>
      </c>
      <c r="E51" s="7">
        <v>2.6429999999999998</v>
      </c>
      <c r="F51" s="7">
        <v>7.51</v>
      </c>
      <c r="G51" s="7">
        <v>0.72799999999999998</v>
      </c>
      <c r="H51" s="8">
        <v>0</v>
      </c>
      <c r="I51" s="7">
        <v>4.2137916666666664</v>
      </c>
      <c r="J51" s="7">
        <v>15.54</v>
      </c>
      <c r="K51" s="9">
        <v>266.84613446895099</v>
      </c>
      <c r="L51" s="7">
        <v>994.8</v>
      </c>
      <c r="M51" s="6">
        <f t="shared" si="3"/>
        <v>0</v>
      </c>
      <c r="N51" s="6">
        <f t="shared" si="4"/>
        <v>0</v>
      </c>
      <c r="O51" s="6">
        <f t="shared" si="5"/>
        <v>0</v>
      </c>
    </row>
    <row r="52" spans="1:15">
      <c r="A52" s="4">
        <v>45342</v>
      </c>
      <c r="B52" s="6">
        <f t="shared" si="0"/>
        <v>20</v>
      </c>
      <c r="C52" s="6">
        <f t="shared" si="1"/>
        <v>2</v>
      </c>
      <c r="D52" s="6">
        <f t="shared" si="2"/>
        <v>2024</v>
      </c>
      <c r="E52" s="7">
        <v>0.14299999999999999</v>
      </c>
      <c r="F52" s="7">
        <v>8.09</v>
      </c>
      <c r="G52" s="7">
        <v>-4.4630000000000001</v>
      </c>
      <c r="H52" s="8">
        <v>2.4</v>
      </c>
      <c r="I52" s="7">
        <v>2.3370000000000002</v>
      </c>
      <c r="J52" s="7">
        <v>13.48</v>
      </c>
      <c r="K52" s="9">
        <v>222.1</v>
      </c>
      <c r="L52" s="7">
        <v>998.1</v>
      </c>
      <c r="M52" s="6">
        <f t="shared" si="3"/>
        <v>1</v>
      </c>
      <c r="N52" s="6">
        <f t="shared" si="4"/>
        <v>1</v>
      </c>
      <c r="O52" s="6">
        <f t="shared" si="5"/>
        <v>1</v>
      </c>
    </row>
    <row r="53" spans="1:15">
      <c r="A53" s="4">
        <v>45343</v>
      </c>
      <c r="B53" s="6">
        <f t="shared" si="0"/>
        <v>21</v>
      </c>
      <c r="C53" s="6">
        <f t="shared" si="1"/>
        <v>2</v>
      </c>
      <c r="D53" s="6">
        <f t="shared" si="2"/>
        <v>2024</v>
      </c>
      <c r="E53" s="7">
        <v>2.57</v>
      </c>
      <c r="F53" s="7">
        <v>8.6</v>
      </c>
      <c r="G53" s="7">
        <v>-4.1920000000000002</v>
      </c>
      <c r="H53" s="8">
        <v>11.4</v>
      </c>
      <c r="I53" s="7">
        <v>2.5449999999999999</v>
      </c>
      <c r="J53" s="7">
        <v>13.68</v>
      </c>
      <c r="K53" s="9">
        <v>210.6</v>
      </c>
      <c r="L53" s="7">
        <v>993.37</v>
      </c>
      <c r="M53" s="6">
        <f t="shared" si="3"/>
        <v>1</v>
      </c>
      <c r="N53" s="6">
        <f t="shared" si="4"/>
        <v>1</v>
      </c>
      <c r="O53" s="6">
        <f t="shared" si="5"/>
        <v>1</v>
      </c>
    </row>
    <row r="54" spans="1:15">
      <c r="A54" s="4">
        <v>45344</v>
      </c>
      <c r="B54" s="6">
        <f t="shared" si="0"/>
        <v>22</v>
      </c>
      <c r="C54" s="6">
        <f t="shared" si="1"/>
        <v>2</v>
      </c>
      <c r="D54" s="6">
        <f t="shared" si="2"/>
        <v>2024</v>
      </c>
      <c r="E54" s="7">
        <v>2.5179999999999998</v>
      </c>
      <c r="F54" s="7">
        <v>2.4820000000000002</v>
      </c>
      <c r="G54" s="7">
        <v>1.446</v>
      </c>
      <c r="H54" s="8">
        <v>1.8</v>
      </c>
      <c r="I54" s="7">
        <v>6.2839999999999998</v>
      </c>
      <c r="J54" s="7">
        <v>19.420000000000002</v>
      </c>
      <c r="K54" s="9">
        <v>27.09</v>
      </c>
      <c r="L54" s="7">
        <v>986.94</v>
      </c>
      <c r="M54" s="6">
        <f t="shared" si="3"/>
        <v>1</v>
      </c>
      <c r="N54" s="6">
        <f t="shared" si="4"/>
        <v>1</v>
      </c>
      <c r="O54" s="6">
        <f t="shared" si="5"/>
        <v>0</v>
      </c>
    </row>
    <row r="55" spans="1:15">
      <c r="A55" s="4">
        <v>45345</v>
      </c>
      <c r="B55" s="6">
        <f t="shared" si="0"/>
        <v>23</v>
      </c>
      <c r="C55" s="6">
        <f t="shared" si="1"/>
        <v>2</v>
      </c>
      <c r="D55" s="6">
        <f t="shared" si="2"/>
        <v>2024</v>
      </c>
      <c r="E55" s="7">
        <v>2.4609999999999999</v>
      </c>
      <c r="F55" s="7">
        <v>6.76</v>
      </c>
      <c r="G55" s="7">
        <v>1.1990000000000001</v>
      </c>
      <c r="H55" s="8">
        <v>4.4000000000000004</v>
      </c>
      <c r="I55" s="7">
        <v>4.33</v>
      </c>
      <c r="J55" s="7">
        <v>15.44</v>
      </c>
      <c r="K55" s="9">
        <v>58.06</v>
      </c>
      <c r="L55" s="7">
        <v>991.96</v>
      </c>
      <c r="M55" s="6">
        <f t="shared" si="3"/>
        <v>1</v>
      </c>
      <c r="N55" s="6">
        <f t="shared" si="4"/>
        <v>1</v>
      </c>
      <c r="O55" s="6">
        <f t="shared" si="5"/>
        <v>0</v>
      </c>
    </row>
    <row r="56" spans="1:15">
      <c r="A56" s="4">
        <v>45346</v>
      </c>
      <c r="B56" s="6">
        <f t="shared" si="0"/>
        <v>24</v>
      </c>
      <c r="C56" s="6">
        <f t="shared" si="1"/>
        <v>2</v>
      </c>
      <c r="D56" s="6">
        <f t="shared" si="2"/>
        <v>2024</v>
      </c>
      <c r="E56" s="7">
        <v>7.13</v>
      </c>
      <c r="F56" s="7">
        <v>10.62</v>
      </c>
      <c r="G56" s="7">
        <v>1.5609999999999999</v>
      </c>
      <c r="H56" s="8">
        <v>1.7</v>
      </c>
      <c r="I56" s="7">
        <v>3.1589999999999998</v>
      </c>
      <c r="J56" s="7">
        <v>17.47</v>
      </c>
      <c r="K56" s="9">
        <v>134.9</v>
      </c>
      <c r="L56" s="7">
        <v>989.87</v>
      </c>
      <c r="M56" s="6">
        <f t="shared" si="3"/>
        <v>1</v>
      </c>
      <c r="N56" s="6">
        <f t="shared" si="4"/>
        <v>1</v>
      </c>
      <c r="O56" s="6">
        <f t="shared" si="5"/>
        <v>0</v>
      </c>
    </row>
    <row r="57" spans="1:15">
      <c r="A57" s="4">
        <v>45347</v>
      </c>
      <c r="B57" s="6">
        <f t="shared" si="0"/>
        <v>25</v>
      </c>
      <c r="C57" s="6">
        <f t="shared" si="1"/>
        <v>2</v>
      </c>
      <c r="D57" s="6">
        <f t="shared" si="2"/>
        <v>2024</v>
      </c>
      <c r="E57" s="7">
        <v>7.03</v>
      </c>
      <c r="F57" s="7">
        <v>8.89</v>
      </c>
      <c r="G57" s="7">
        <v>6.1</v>
      </c>
      <c r="H57" s="8">
        <v>7.7</v>
      </c>
      <c r="I57" s="7">
        <v>4.375</v>
      </c>
      <c r="J57" s="7">
        <v>16.04</v>
      </c>
      <c r="K57" s="9">
        <v>188.7</v>
      </c>
      <c r="L57" s="7">
        <v>985.72</v>
      </c>
      <c r="M57" s="6">
        <f t="shared" si="3"/>
        <v>1</v>
      </c>
      <c r="N57" s="6">
        <f t="shared" si="4"/>
        <v>1</v>
      </c>
      <c r="O57" s="6">
        <f t="shared" si="5"/>
        <v>0</v>
      </c>
    </row>
    <row r="58" spans="1:15">
      <c r="A58" s="4">
        <v>45348</v>
      </c>
      <c r="B58" s="6">
        <f t="shared" si="0"/>
        <v>26</v>
      </c>
      <c r="C58" s="6">
        <f t="shared" si="1"/>
        <v>2</v>
      </c>
      <c r="D58" s="6">
        <f t="shared" si="2"/>
        <v>2024</v>
      </c>
      <c r="E58" s="7">
        <v>5.2869999999999999</v>
      </c>
      <c r="F58" s="7">
        <v>8.93</v>
      </c>
      <c r="G58" s="7">
        <v>4.5220000000000002</v>
      </c>
      <c r="H58" s="8">
        <v>2.4</v>
      </c>
      <c r="I58" s="7">
        <v>8.26</v>
      </c>
      <c r="J58" s="7">
        <v>33.1</v>
      </c>
      <c r="K58" s="9">
        <v>253.4</v>
      </c>
      <c r="L58" s="7">
        <v>990.84</v>
      </c>
      <c r="M58" s="6">
        <f t="shared" si="3"/>
        <v>1</v>
      </c>
      <c r="N58" s="6">
        <f t="shared" si="4"/>
        <v>1</v>
      </c>
      <c r="O58" s="6">
        <f t="shared" si="5"/>
        <v>0</v>
      </c>
    </row>
    <row r="59" spans="1:15">
      <c r="A59" s="4">
        <v>45349</v>
      </c>
      <c r="B59" s="6">
        <f t="shared" si="0"/>
        <v>27</v>
      </c>
      <c r="C59" s="6">
        <f t="shared" si="1"/>
        <v>2</v>
      </c>
      <c r="D59" s="6">
        <f t="shared" si="2"/>
        <v>2024</v>
      </c>
      <c r="E59" s="7">
        <v>6.4089999999999998</v>
      </c>
      <c r="F59" s="7">
        <v>10.82</v>
      </c>
      <c r="G59" s="7">
        <v>0.88700000000000001</v>
      </c>
      <c r="H59" s="8">
        <v>13</v>
      </c>
      <c r="I59" s="7">
        <v>4.359</v>
      </c>
      <c r="J59" s="7">
        <v>21.05</v>
      </c>
      <c r="K59" s="9">
        <v>199.7</v>
      </c>
      <c r="L59" s="7">
        <v>992.21</v>
      </c>
      <c r="M59" s="6">
        <f t="shared" si="3"/>
        <v>1</v>
      </c>
      <c r="N59" s="6">
        <f t="shared" si="4"/>
        <v>1</v>
      </c>
      <c r="O59" s="6">
        <f t="shared" si="5"/>
        <v>0</v>
      </c>
    </row>
    <row r="60" spans="1:15">
      <c r="A60" s="4">
        <v>45350</v>
      </c>
      <c r="B60" s="6">
        <f t="shared" si="0"/>
        <v>28</v>
      </c>
      <c r="C60" s="6">
        <f t="shared" si="1"/>
        <v>2</v>
      </c>
      <c r="D60" s="6">
        <f t="shared" si="2"/>
        <v>2024</v>
      </c>
      <c r="E60" s="7">
        <v>4.718</v>
      </c>
      <c r="F60" s="7">
        <v>6.0590000000000002</v>
      </c>
      <c r="G60" s="7">
        <v>4.1900000000000004</v>
      </c>
      <c r="H60" s="8">
        <v>1.8</v>
      </c>
      <c r="I60" s="7">
        <v>5.3129999999999997</v>
      </c>
      <c r="J60" s="7">
        <v>21.12</v>
      </c>
      <c r="K60" s="9">
        <v>317.39999999999998</v>
      </c>
      <c r="L60" s="7">
        <v>990.8</v>
      </c>
      <c r="M60" s="6">
        <f t="shared" si="3"/>
        <v>1</v>
      </c>
      <c r="N60" s="6">
        <f t="shared" si="4"/>
        <v>1</v>
      </c>
      <c r="O60" s="6">
        <f t="shared" si="5"/>
        <v>0</v>
      </c>
    </row>
    <row r="61" spans="1:15">
      <c r="A61" s="4">
        <v>45352</v>
      </c>
      <c r="B61" s="6">
        <f t="shared" si="0"/>
        <v>1</v>
      </c>
      <c r="C61" s="6">
        <f t="shared" si="1"/>
        <v>3</v>
      </c>
      <c r="D61" s="6">
        <f t="shared" si="2"/>
        <v>2024</v>
      </c>
      <c r="E61" s="7">
        <v>3.1110000000000002</v>
      </c>
      <c r="F61" s="7">
        <v>10.53</v>
      </c>
      <c r="G61" s="7">
        <v>-2.403</v>
      </c>
      <c r="H61" s="8">
        <v>0.1</v>
      </c>
      <c r="I61" s="7">
        <v>1.946</v>
      </c>
      <c r="J61" s="7">
        <v>8.67</v>
      </c>
      <c r="K61" s="9">
        <v>234.9</v>
      </c>
      <c r="L61" s="7">
        <v>1011.4</v>
      </c>
      <c r="M61" s="6">
        <f t="shared" si="3"/>
        <v>0</v>
      </c>
      <c r="N61" s="6">
        <f t="shared" si="4"/>
        <v>0</v>
      </c>
      <c r="O61" s="6">
        <f t="shared" si="5"/>
        <v>1</v>
      </c>
    </row>
    <row r="62" spans="1:15">
      <c r="A62" s="4">
        <v>45353</v>
      </c>
      <c r="B62" s="6">
        <f t="shared" si="0"/>
        <v>2</v>
      </c>
      <c r="C62" s="6">
        <f t="shared" si="1"/>
        <v>3</v>
      </c>
      <c r="D62" s="6">
        <f t="shared" si="2"/>
        <v>2024</v>
      </c>
      <c r="E62" s="7">
        <v>2.7589999999999999</v>
      </c>
      <c r="F62" s="7">
        <v>10.95</v>
      </c>
      <c r="G62" s="7">
        <v>-4.1580000000000004</v>
      </c>
      <c r="H62" s="8">
        <v>0</v>
      </c>
      <c r="I62" s="7">
        <v>1.8260000000000001</v>
      </c>
      <c r="J62" s="7">
        <v>8.73</v>
      </c>
      <c r="K62" s="9">
        <v>38.99</v>
      </c>
      <c r="L62" s="7">
        <v>1022.5</v>
      </c>
      <c r="M62" s="6">
        <f t="shared" si="3"/>
        <v>0</v>
      </c>
      <c r="N62" s="6">
        <f t="shared" si="4"/>
        <v>0</v>
      </c>
      <c r="O62" s="6">
        <f t="shared" si="5"/>
        <v>1</v>
      </c>
    </row>
    <row r="63" spans="1:15">
      <c r="A63" s="4">
        <v>45354</v>
      </c>
      <c r="B63" s="6">
        <f t="shared" si="0"/>
        <v>3</v>
      </c>
      <c r="C63" s="6">
        <f t="shared" si="1"/>
        <v>3</v>
      </c>
      <c r="D63" s="6">
        <f t="shared" si="2"/>
        <v>2024</v>
      </c>
      <c r="E63" s="7">
        <v>3.16</v>
      </c>
      <c r="F63" s="7">
        <v>7.37</v>
      </c>
      <c r="G63" s="7">
        <v>1.1020000000000001</v>
      </c>
      <c r="H63" s="8">
        <v>0</v>
      </c>
      <c r="I63" s="7">
        <v>4.9290000000000003</v>
      </c>
      <c r="J63" s="7">
        <v>19.260000000000002</v>
      </c>
      <c r="K63" s="9">
        <v>61.97</v>
      </c>
      <c r="L63" s="7">
        <v>1020</v>
      </c>
      <c r="M63" s="6">
        <f t="shared" si="3"/>
        <v>0</v>
      </c>
      <c r="N63" s="6">
        <f t="shared" si="4"/>
        <v>0</v>
      </c>
      <c r="O63" s="6">
        <f t="shared" si="5"/>
        <v>0</v>
      </c>
    </row>
    <row r="64" spans="1:15">
      <c r="A64" s="4">
        <v>45355</v>
      </c>
      <c r="B64" s="6">
        <f t="shared" si="0"/>
        <v>4</v>
      </c>
      <c r="C64" s="6">
        <f t="shared" si="1"/>
        <v>3</v>
      </c>
      <c r="D64" s="6">
        <f t="shared" si="2"/>
        <v>2024</v>
      </c>
      <c r="E64" s="7">
        <v>2.7170000000000001</v>
      </c>
      <c r="F64" s="7">
        <v>7.69</v>
      </c>
      <c r="G64" s="7">
        <v>1.0369999999999999</v>
      </c>
      <c r="H64" s="8">
        <v>0</v>
      </c>
      <c r="I64" s="7">
        <v>5.26</v>
      </c>
      <c r="J64" s="7">
        <v>19.32</v>
      </c>
      <c r="K64" s="9">
        <v>36.89</v>
      </c>
      <c r="L64" s="7">
        <v>1025.3</v>
      </c>
      <c r="M64" s="6">
        <f t="shared" si="3"/>
        <v>0</v>
      </c>
      <c r="N64" s="6">
        <f t="shared" si="4"/>
        <v>0</v>
      </c>
      <c r="O64" s="6">
        <f t="shared" si="5"/>
        <v>0</v>
      </c>
    </row>
    <row r="65" spans="1:15">
      <c r="A65" s="4">
        <v>45356</v>
      </c>
      <c r="B65" s="6">
        <f t="shared" si="0"/>
        <v>5</v>
      </c>
      <c r="C65" s="6">
        <f t="shared" si="1"/>
        <v>3</v>
      </c>
      <c r="D65" s="6">
        <f t="shared" si="2"/>
        <v>2024</v>
      </c>
      <c r="E65" s="7">
        <v>2.129</v>
      </c>
      <c r="F65" s="7">
        <v>9.9</v>
      </c>
      <c r="G65" s="7">
        <v>-5.9329999999999998</v>
      </c>
      <c r="H65" s="8">
        <v>0</v>
      </c>
      <c r="I65" s="7">
        <v>2.8420000000000001</v>
      </c>
      <c r="J65" s="7">
        <v>13.22</v>
      </c>
      <c r="K65" s="9">
        <v>287.60000000000002</v>
      </c>
      <c r="L65" s="7">
        <v>1030</v>
      </c>
      <c r="M65" s="6">
        <f t="shared" si="3"/>
        <v>0</v>
      </c>
      <c r="N65" s="6">
        <f t="shared" si="4"/>
        <v>0</v>
      </c>
      <c r="O65" s="6">
        <f t="shared" si="5"/>
        <v>1</v>
      </c>
    </row>
    <row r="66" spans="1:15">
      <c r="A66" s="4">
        <v>45357</v>
      </c>
      <c r="B66" s="6">
        <f t="shared" si="0"/>
        <v>6</v>
      </c>
      <c r="C66" s="6">
        <f t="shared" si="1"/>
        <v>3</v>
      </c>
      <c r="D66" s="6">
        <f t="shared" si="2"/>
        <v>2024</v>
      </c>
      <c r="E66" s="7">
        <v>3.3090000000000002</v>
      </c>
      <c r="F66" s="7">
        <v>8.36</v>
      </c>
      <c r="G66" s="7">
        <v>1.2470000000000001</v>
      </c>
      <c r="H66" s="8">
        <v>0</v>
      </c>
      <c r="I66" s="7">
        <v>3.8889999999999998</v>
      </c>
      <c r="J66" s="7">
        <v>14.94</v>
      </c>
      <c r="K66" s="9">
        <v>31.35</v>
      </c>
      <c r="L66" s="7">
        <v>1028.3</v>
      </c>
      <c r="M66" s="6">
        <f t="shared" si="3"/>
        <v>0</v>
      </c>
      <c r="N66" s="6">
        <f t="shared" si="4"/>
        <v>0</v>
      </c>
      <c r="O66" s="6">
        <f t="shared" si="5"/>
        <v>0</v>
      </c>
    </row>
    <row r="67" spans="1:15">
      <c r="A67" s="4">
        <v>45358</v>
      </c>
      <c r="B67" s="6">
        <f t="shared" ref="B67:B130" si="6">DAY(A67)</f>
        <v>7</v>
      </c>
      <c r="C67" s="6">
        <f t="shared" ref="C67:C130" si="7">MONTH(A67)</f>
        <v>3</v>
      </c>
      <c r="D67" s="6">
        <f t="shared" ref="D67:D130" si="8">YEAR(A67)</f>
        <v>2024</v>
      </c>
      <c r="E67" s="7">
        <v>-0.153</v>
      </c>
      <c r="F67" s="7">
        <v>5.6369999999999996</v>
      </c>
      <c r="G67" s="7">
        <v>-5.5369999999999999</v>
      </c>
      <c r="H67" s="8">
        <v>0</v>
      </c>
      <c r="I67" s="7">
        <v>4.1849999999999996</v>
      </c>
      <c r="J67" s="7">
        <v>16.07</v>
      </c>
      <c r="K67" s="9">
        <v>41.31</v>
      </c>
      <c r="L67" s="7">
        <v>1033</v>
      </c>
      <c r="M67" s="6">
        <f t="shared" ref="M67:M130" si="9">IF(H67&gt;0.19,1,0)</f>
        <v>0</v>
      </c>
      <c r="N67" s="6">
        <f t="shared" ref="N67:N130" si="10">IF(H67&gt;0.99,1,0)</f>
        <v>0</v>
      </c>
      <c r="O67" s="6">
        <f t="shared" ref="O67:O130" si="11">IF(G67&lt;0,1,0)</f>
        <v>1</v>
      </c>
    </row>
    <row r="68" spans="1:15">
      <c r="A68" s="4">
        <v>45359</v>
      </c>
      <c r="B68" s="6">
        <f t="shared" si="6"/>
        <v>8</v>
      </c>
      <c r="C68" s="6">
        <f t="shared" si="7"/>
        <v>3</v>
      </c>
      <c r="D68" s="6">
        <f t="shared" si="8"/>
        <v>2024</v>
      </c>
      <c r="E68" s="7">
        <v>1.909</v>
      </c>
      <c r="F68" s="7">
        <v>7.4</v>
      </c>
      <c r="G68" s="7">
        <v>-4.21</v>
      </c>
      <c r="H68" s="8">
        <v>0</v>
      </c>
      <c r="I68" s="7">
        <v>5.6360000000000001</v>
      </c>
      <c r="J68" s="7">
        <v>20.09</v>
      </c>
      <c r="K68" s="9">
        <v>35.36</v>
      </c>
      <c r="L68" s="7">
        <v>1030</v>
      </c>
      <c r="M68" s="6">
        <f t="shared" si="9"/>
        <v>0</v>
      </c>
      <c r="N68" s="6">
        <f t="shared" si="10"/>
        <v>0</v>
      </c>
      <c r="O68" s="6">
        <f t="shared" si="11"/>
        <v>1</v>
      </c>
    </row>
    <row r="69" spans="1:15">
      <c r="A69" s="4">
        <v>45360</v>
      </c>
      <c r="B69" s="6">
        <f t="shared" si="6"/>
        <v>9</v>
      </c>
      <c r="C69" s="6">
        <f t="shared" si="7"/>
        <v>3</v>
      </c>
      <c r="D69" s="6">
        <f t="shared" si="8"/>
        <v>2024</v>
      </c>
      <c r="E69" s="7">
        <v>4.8940000000000001</v>
      </c>
      <c r="F69" s="7">
        <v>8</v>
      </c>
      <c r="G69" s="7">
        <v>0.89800000000000002</v>
      </c>
      <c r="H69" s="8">
        <v>0</v>
      </c>
      <c r="I69" s="7">
        <v>6.4909999999999997</v>
      </c>
      <c r="J69" s="7">
        <v>21.45</v>
      </c>
      <c r="K69" s="9">
        <v>33.340000000000003</v>
      </c>
      <c r="L69" s="7">
        <v>1030</v>
      </c>
      <c r="M69" s="6">
        <f t="shared" si="9"/>
        <v>0</v>
      </c>
      <c r="N69" s="6">
        <f t="shared" si="10"/>
        <v>0</v>
      </c>
      <c r="O69" s="6">
        <f t="shared" si="11"/>
        <v>0</v>
      </c>
    </row>
    <row r="70" spans="1:15">
      <c r="A70" s="4">
        <v>45361</v>
      </c>
      <c r="B70" s="6">
        <f t="shared" si="6"/>
        <v>10</v>
      </c>
      <c r="C70" s="6">
        <f t="shared" si="7"/>
        <v>3</v>
      </c>
      <c r="D70" s="6">
        <f t="shared" si="8"/>
        <v>2024</v>
      </c>
      <c r="E70" s="7">
        <v>3.774</v>
      </c>
      <c r="F70" s="7">
        <v>6.3780000000000001</v>
      </c>
      <c r="G70" s="7">
        <v>2.0920000000000001</v>
      </c>
      <c r="H70" s="8">
        <v>0</v>
      </c>
      <c r="I70" s="7">
        <v>7.14</v>
      </c>
      <c r="J70" s="7">
        <v>20.190000000000001</v>
      </c>
      <c r="K70" s="9">
        <v>33.74</v>
      </c>
      <c r="L70" s="7">
        <v>1029.0999999999999</v>
      </c>
      <c r="M70" s="6">
        <f t="shared" si="9"/>
        <v>0</v>
      </c>
      <c r="N70" s="6">
        <f t="shared" si="10"/>
        <v>0</v>
      </c>
      <c r="O70" s="6">
        <f t="shared" si="11"/>
        <v>0</v>
      </c>
    </row>
    <row r="71" spans="1:15">
      <c r="A71" s="4">
        <v>45362</v>
      </c>
      <c r="B71" s="6">
        <f t="shared" si="6"/>
        <v>11</v>
      </c>
      <c r="C71" s="6">
        <f t="shared" si="7"/>
        <v>3</v>
      </c>
      <c r="D71" s="6">
        <f t="shared" si="8"/>
        <v>2024</v>
      </c>
      <c r="E71" s="7">
        <v>3.1389999999999998</v>
      </c>
      <c r="F71" s="7">
        <v>6.8449999999999998</v>
      </c>
      <c r="G71" s="7">
        <v>-8.4000000000000005E-2</v>
      </c>
      <c r="H71" s="8">
        <v>0</v>
      </c>
      <c r="I71" s="7">
        <v>5.2069999999999999</v>
      </c>
      <c r="J71" s="7">
        <v>18.3</v>
      </c>
      <c r="K71" s="9">
        <v>17.7</v>
      </c>
      <c r="L71" s="7">
        <v>1024.9000000000001</v>
      </c>
      <c r="M71" s="6">
        <f t="shared" si="9"/>
        <v>0</v>
      </c>
      <c r="N71" s="6">
        <f t="shared" si="10"/>
        <v>0</v>
      </c>
      <c r="O71" s="6">
        <f t="shared" si="11"/>
        <v>1</v>
      </c>
    </row>
    <row r="72" spans="1:15">
      <c r="A72" s="4">
        <v>45363</v>
      </c>
      <c r="B72" s="6">
        <f t="shared" si="6"/>
        <v>12</v>
      </c>
      <c r="C72" s="6">
        <f t="shared" si="7"/>
        <v>3</v>
      </c>
      <c r="D72" s="6">
        <f t="shared" si="8"/>
        <v>2024</v>
      </c>
      <c r="E72" s="7">
        <v>5.0380000000000003</v>
      </c>
      <c r="F72" s="7">
        <v>9.09</v>
      </c>
      <c r="G72" s="7">
        <v>-2.226</v>
      </c>
      <c r="H72" s="8">
        <v>2.5</v>
      </c>
      <c r="I72" s="7">
        <v>4.4240000000000004</v>
      </c>
      <c r="J72" s="7">
        <v>16.170000000000002</v>
      </c>
      <c r="K72" s="9">
        <v>326.39999999999998</v>
      </c>
      <c r="L72" s="7">
        <v>1022.2</v>
      </c>
      <c r="M72" s="6">
        <f t="shared" si="9"/>
        <v>1</v>
      </c>
      <c r="N72" s="6">
        <f t="shared" si="10"/>
        <v>1</v>
      </c>
      <c r="O72" s="6">
        <f t="shared" si="11"/>
        <v>1</v>
      </c>
    </row>
    <row r="73" spans="1:15">
      <c r="A73" s="4">
        <v>45364</v>
      </c>
      <c r="B73" s="6">
        <f t="shared" si="6"/>
        <v>13</v>
      </c>
      <c r="C73" s="6">
        <f t="shared" si="7"/>
        <v>3</v>
      </c>
      <c r="D73" s="6">
        <f t="shared" si="8"/>
        <v>2024</v>
      </c>
      <c r="E73" s="7">
        <v>6.218</v>
      </c>
      <c r="F73" s="7">
        <v>10.54</v>
      </c>
      <c r="G73" s="7">
        <v>3.13</v>
      </c>
      <c r="H73" s="8">
        <v>0.1</v>
      </c>
      <c r="I73" s="7">
        <v>2.6970000000000001</v>
      </c>
      <c r="J73" s="7">
        <v>11.75</v>
      </c>
      <c r="K73" s="9">
        <v>343.4</v>
      </c>
      <c r="L73" s="7">
        <v>1030.9000000000001</v>
      </c>
      <c r="M73" s="6">
        <f t="shared" si="9"/>
        <v>0</v>
      </c>
      <c r="N73" s="6">
        <f t="shared" si="10"/>
        <v>0</v>
      </c>
      <c r="O73" s="6">
        <f t="shared" si="11"/>
        <v>0</v>
      </c>
    </row>
    <row r="74" spans="1:15">
      <c r="A74" s="4">
        <v>45365</v>
      </c>
      <c r="B74" s="6">
        <f t="shared" si="6"/>
        <v>14</v>
      </c>
      <c r="C74" s="6">
        <f t="shared" si="7"/>
        <v>3</v>
      </c>
      <c r="D74" s="6">
        <f t="shared" si="8"/>
        <v>2024</v>
      </c>
      <c r="E74" s="7">
        <v>8.01</v>
      </c>
      <c r="F74" s="7">
        <v>13.5</v>
      </c>
      <c r="G74" s="7">
        <v>2.9249999999999998</v>
      </c>
      <c r="H74" s="8">
        <v>0</v>
      </c>
      <c r="I74" s="7">
        <v>4.3310000000000004</v>
      </c>
      <c r="J74" s="7">
        <v>19.86</v>
      </c>
      <c r="K74" s="9">
        <v>305</v>
      </c>
      <c r="L74" s="7">
        <v>1029.5999999999999</v>
      </c>
      <c r="M74" s="6">
        <f t="shared" si="9"/>
        <v>0</v>
      </c>
      <c r="N74" s="6">
        <f t="shared" si="10"/>
        <v>0</v>
      </c>
      <c r="O74" s="6">
        <f t="shared" si="11"/>
        <v>0</v>
      </c>
    </row>
    <row r="75" spans="1:15">
      <c r="A75" s="4">
        <v>45366</v>
      </c>
      <c r="B75" s="6">
        <f t="shared" si="6"/>
        <v>15</v>
      </c>
      <c r="C75" s="6">
        <f t="shared" si="7"/>
        <v>3</v>
      </c>
      <c r="D75" s="6">
        <f t="shared" si="8"/>
        <v>2024</v>
      </c>
      <c r="E75" s="7">
        <v>7.25</v>
      </c>
      <c r="F75" s="7">
        <v>13.92</v>
      </c>
      <c r="G75" s="7">
        <v>2.3860000000000001</v>
      </c>
      <c r="H75" s="8">
        <v>0</v>
      </c>
      <c r="I75" s="7">
        <v>4.593</v>
      </c>
      <c r="J75" s="7">
        <v>19.62</v>
      </c>
      <c r="K75" s="9">
        <v>276.89999999999998</v>
      </c>
      <c r="L75" s="7">
        <v>1027.4000000000001</v>
      </c>
      <c r="M75" s="6">
        <f t="shared" si="9"/>
        <v>0</v>
      </c>
      <c r="N75" s="6">
        <f t="shared" si="10"/>
        <v>0</v>
      </c>
      <c r="O75" s="6">
        <f t="shared" si="11"/>
        <v>0</v>
      </c>
    </row>
    <row r="76" spans="1:15">
      <c r="A76" s="4">
        <v>45367</v>
      </c>
      <c r="B76" s="6">
        <f t="shared" si="6"/>
        <v>16</v>
      </c>
      <c r="C76" s="6">
        <f t="shared" si="7"/>
        <v>3</v>
      </c>
      <c r="D76" s="6">
        <f t="shared" si="8"/>
        <v>2024</v>
      </c>
      <c r="E76" s="7">
        <v>4.8120000000000003</v>
      </c>
      <c r="F76" s="7">
        <v>12.61</v>
      </c>
      <c r="G76" s="7">
        <v>-2.3730000000000002</v>
      </c>
      <c r="H76" s="8">
        <v>0</v>
      </c>
      <c r="I76" s="7">
        <v>2.9180000000000001</v>
      </c>
      <c r="J76" s="7">
        <v>15.14</v>
      </c>
      <c r="K76" s="9">
        <v>210.2</v>
      </c>
      <c r="L76" s="7">
        <v>1025.9000000000001</v>
      </c>
      <c r="M76" s="6">
        <f t="shared" si="9"/>
        <v>0</v>
      </c>
      <c r="N76" s="6">
        <f t="shared" si="10"/>
        <v>0</v>
      </c>
      <c r="O76" s="6">
        <f t="shared" si="11"/>
        <v>1</v>
      </c>
    </row>
    <row r="77" spans="1:15">
      <c r="A77" s="4">
        <v>45368</v>
      </c>
      <c r="B77" s="6">
        <f t="shared" si="6"/>
        <v>17</v>
      </c>
      <c r="C77" s="6">
        <f t="shared" si="7"/>
        <v>3</v>
      </c>
      <c r="D77" s="6">
        <f t="shared" si="8"/>
        <v>2024</v>
      </c>
      <c r="E77" s="7">
        <v>6.9409999999999998</v>
      </c>
      <c r="F77" s="7">
        <v>13.79</v>
      </c>
      <c r="G77" s="7">
        <v>-0.24299999999999999</v>
      </c>
      <c r="H77" s="8">
        <v>0</v>
      </c>
      <c r="I77" s="7">
        <v>4.2050000000000001</v>
      </c>
      <c r="J77" s="7">
        <v>15.21</v>
      </c>
      <c r="K77" s="9">
        <v>213</v>
      </c>
      <c r="L77" s="7">
        <v>1022.5</v>
      </c>
      <c r="M77" s="6">
        <f t="shared" si="9"/>
        <v>0</v>
      </c>
      <c r="N77" s="6">
        <f t="shared" si="10"/>
        <v>0</v>
      </c>
      <c r="O77" s="6">
        <f t="shared" si="11"/>
        <v>1</v>
      </c>
    </row>
    <row r="78" spans="1:15">
      <c r="A78" s="4">
        <v>45369</v>
      </c>
      <c r="B78" s="6">
        <f t="shared" si="6"/>
        <v>18</v>
      </c>
      <c r="C78" s="6">
        <f t="shared" si="7"/>
        <v>3</v>
      </c>
      <c r="D78" s="6">
        <f t="shared" si="8"/>
        <v>2024</v>
      </c>
      <c r="E78" s="7">
        <v>10.26</v>
      </c>
      <c r="F78" s="7">
        <v>16.559999999999999</v>
      </c>
      <c r="G78" s="7">
        <v>4.4109999999999996</v>
      </c>
      <c r="H78" s="8">
        <v>1.3</v>
      </c>
      <c r="I78" s="7">
        <v>5.3079999999999998</v>
      </c>
      <c r="J78" s="7">
        <v>24.84</v>
      </c>
      <c r="K78" s="9">
        <v>193.7</v>
      </c>
      <c r="L78" s="7">
        <v>1014.2</v>
      </c>
      <c r="M78" s="6">
        <f t="shared" si="9"/>
        <v>1</v>
      </c>
      <c r="N78" s="6">
        <f t="shared" si="10"/>
        <v>1</v>
      </c>
      <c r="O78" s="6">
        <f t="shared" si="11"/>
        <v>0</v>
      </c>
    </row>
    <row r="79" spans="1:15">
      <c r="A79" s="4">
        <v>45370</v>
      </c>
      <c r="B79" s="6">
        <f t="shared" si="6"/>
        <v>19</v>
      </c>
      <c r="C79" s="6">
        <f t="shared" si="7"/>
        <v>3</v>
      </c>
      <c r="D79" s="6">
        <f t="shared" si="8"/>
        <v>2024</v>
      </c>
      <c r="E79" s="7">
        <v>9.7200000000000006</v>
      </c>
      <c r="F79" s="7">
        <v>11.82</v>
      </c>
      <c r="G79" s="7">
        <v>5.6070000000000002</v>
      </c>
      <c r="H79" s="8">
        <v>8.1999999999999993</v>
      </c>
      <c r="I79" s="7">
        <v>5.1319999999999997</v>
      </c>
      <c r="J79" s="7">
        <v>19.86</v>
      </c>
      <c r="K79" s="9">
        <v>203.1</v>
      </c>
      <c r="L79" s="7">
        <v>1011.1</v>
      </c>
      <c r="M79" s="6">
        <f t="shared" si="9"/>
        <v>1</v>
      </c>
      <c r="N79" s="6">
        <f t="shared" si="10"/>
        <v>1</v>
      </c>
      <c r="O79" s="6">
        <f t="shared" si="11"/>
        <v>0</v>
      </c>
    </row>
    <row r="80" spans="1:15">
      <c r="A80" s="4">
        <v>45371</v>
      </c>
      <c r="B80" s="6">
        <f t="shared" si="6"/>
        <v>20</v>
      </c>
      <c r="C80" s="6">
        <f t="shared" si="7"/>
        <v>3</v>
      </c>
      <c r="D80" s="6">
        <f t="shared" si="8"/>
        <v>2024</v>
      </c>
      <c r="E80" s="7">
        <v>10.85</v>
      </c>
      <c r="F80" s="7">
        <v>12.41</v>
      </c>
      <c r="G80" s="7">
        <v>8.76</v>
      </c>
      <c r="H80" s="8">
        <v>1.7</v>
      </c>
      <c r="I80" s="7">
        <v>7.41</v>
      </c>
      <c r="J80" s="7">
        <v>22.21</v>
      </c>
      <c r="K80" s="9">
        <v>212.6</v>
      </c>
      <c r="L80" s="7">
        <v>1004.6</v>
      </c>
      <c r="M80" s="6">
        <f t="shared" si="9"/>
        <v>1</v>
      </c>
      <c r="N80" s="6">
        <f t="shared" si="10"/>
        <v>1</v>
      </c>
      <c r="O80" s="6">
        <f t="shared" si="11"/>
        <v>0</v>
      </c>
    </row>
    <row r="81" spans="1:15">
      <c r="A81" s="4">
        <v>45372</v>
      </c>
      <c r="B81" s="6">
        <f t="shared" si="6"/>
        <v>21</v>
      </c>
      <c r="C81" s="6">
        <f t="shared" si="7"/>
        <v>3</v>
      </c>
      <c r="D81" s="6">
        <f t="shared" si="8"/>
        <v>2024</v>
      </c>
      <c r="E81" s="7">
        <v>7.92</v>
      </c>
      <c r="F81" s="7">
        <v>12.91</v>
      </c>
      <c r="G81" s="7">
        <v>4.6900000000000004</v>
      </c>
      <c r="H81" s="8">
        <v>0.1</v>
      </c>
      <c r="I81" s="7">
        <v>3.2170000000000001</v>
      </c>
      <c r="J81" s="7">
        <v>11.72</v>
      </c>
      <c r="K81" s="9">
        <v>253.4</v>
      </c>
      <c r="L81" s="7">
        <v>1018</v>
      </c>
      <c r="M81" s="6">
        <f t="shared" si="9"/>
        <v>0</v>
      </c>
      <c r="N81" s="6">
        <f t="shared" si="10"/>
        <v>0</v>
      </c>
      <c r="O81" s="6">
        <f t="shared" si="11"/>
        <v>0</v>
      </c>
    </row>
    <row r="82" spans="1:15">
      <c r="A82" s="4">
        <v>45373</v>
      </c>
      <c r="B82" s="6">
        <f t="shared" si="6"/>
        <v>22</v>
      </c>
      <c r="C82" s="6">
        <f t="shared" si="7"/>
        <v>3</v>
      </c>
      <c r="D82" s="6">
        <f t="shared" si="8"/>
        <v>2024</v>
      </c>
      <c r="E82" s="7">
        <v>7.43</v>
      </c>
      <c r="F82" s="7">
        <v>11.49</v>
      </c>
      <c r="G82" s="7">
        <v>3.9790000000000001</v>
      </c>
      <c r="H82" s="8">
        <v>0.5</v>
      </c>
      <c r="I82" s="7">
        <v>6.2009999999999996</v>
      </c>
      <c r="J82" s="7">
        <v>24.5</v>
      </c>
      <c r="K82" s="9">
        <v>208.7</v>
      </c>
      <c r="L82" s="7">
        <v>1017.1</v>
      </c>
      <c r="M82" s="6">
        <f t="shared" si="9"/>
        <v>1</v>
      </c>
      <c r="N82" s="6">
        <f t="shared" si="10"/>
        <v>0</v>
      </c>
      <c r="O82" s="6">
        <f t="shared" si="11"/>
        <v>0</v>
      </c>
    </row>
    <row r="83" spans="1:15">
      <c r="A83" s="4">
        <v>45374</v>
      </c>
      <c r="B83" s="6">
        <f t="shared" si="6"/>
        <v>23</v>
      </c>
      <c r="C83" s="6">
        <f t="shared" si="7"/>
        <v>3</v>
      </c>
      <c r="D83" s="6">
        <f t="shared" si="8"/>
        <v>2024</v>
      </c>
      <c r="E83" s="7">
        <v>5.8109999999999999</v>
      </c>
      <c r="F83" s="7">
        <v>9.98</v>
      </c>
      <c r="G83" s="7">
        <v>-1.415</v>
      </c>
      <c r="H83" s="8">
        <v>1.1000000000000001</v>
      </c>
      <c r="I83" s="7">
        <v>2.976</v>
      </c>
      <c r="J83" s="7">
        <v>13.38</v>
      </c>
      <c r="K83" s="9">
        <v>155.9</v>
      </c>
      <c r="L83" s="7">
        <v>1015.4</v>
      </c>
      <c r="M83" s="6">
        <f t="shared" si="9"/>
        <v>1</v>
      </c>
      <c r="N83" s="6">
        <f t="shared" si="10"/>
        <v>1</v>
      </c>
      <c r="O83" s="6">
        <f t="shared" si="11"/>
        <v>1</v>
      </c>
    </row>
    <row r="84" spans="1:15">
      <c r="A84" s="4">
        <v>45375</v>
      </c>
      <c r="B84" s="6">
        <f t="shared" si="6"/>
        <v>24</v>
      </c>
      <c r="C84" s="6">
        <f t="shared" si="7"/>
        <v>3</v>
      </c>
      <c r="D84" s="6">
        <f t="shared" si="8"/>
        <v>2024</v>
      </c>
      <c r="E84" s="7">
        <v>11.28</v>
      </c>
      <c r="F84" s="7">
        <v>17.71</v>
      </c>
      <c r="G84" s="7">
        <v>5.3179999999999996</v>
      </c>
      <c r="H84" s="8">
        <v>3.8</v>
      </c>
      <c r="I84" s="7">
        <v>2.9780000000000002</v>
      </c>
      <c r="J84" s="7">
        <v>13.22</v>
      </c>
      <c r="K84" s="9">
        <v>148.1</v>
      </c>
      <c r="L84" s="7">
        <v>1004.4</v>
      </c>
      <c r="M84" s="6">
        <f t="shared" si="9"/>
        <v>1</v>
      </c>
      <c r="N84" s="6">
        <f t="shared" si="10"/>
        <v>1</v>
      </c>
      <c r="O84" s="6">
        <f t="shared" si="11"/>
        <v>0</v>
      </c>
    </row>
    <row r="85" spans="1:15">
      <c r="A85" s="4">
        <v>45376</v>
      </c>
      <c r="B85" s="6">
        <f t="shared" si="6"/>
        <v>25</v>
      </c>
      <c r="C85" s="6">
        <f t="shared" si="7"/>
        <v>3</v>
      </c>
      <c r="D85" s="6">
        <f t="shared" si="8"/>
        <v>2024</v>
      </c>
      <c r="E85" s="7">
        <v>10.57</v>
      </c>
      <c r="F85" s="7">
        <v>13.85</v>
      </c>
      <c r="G85" s="7">
        <v>9.31</v>
      </c>
      <c r="H85" s="8">
        <v>8.6999999999999993</v>
      </c>
      <c r="I85" s="7">
        <v>5.0229999999999997</v>
      </c>
      <c r="J85" s="7">
        <v>25.97</v>
      </c>
      <c r="K85" s="9">
        <v>172.8</v>
      </c>
      <c r="L85" s="7">
        <v>999.12</v>
      </c>
      <c r="M85" s="6">
        <f t="shared" si="9"/>
        <v>1</v>
      </c>
      <c r="N85" s="6">
        <f t="shared" si="10"/>
        <v>1</v>
      </c>
      <c r="O85" s="6">
        <f t="shared" si="11"/>
        <v>0</v>
      </c>
    </row>
    <row r="86" spans="1:15">
      <c r="A86" s="4">
        <v>45377</v>
      </c>
      <c r="B86" s="6">
        <f t="shared" si="6"/>
        <v>26</v>
      </c>
      <c r="C86" s="6">
        <f t="shared" si="7"/>
        <v>3</v>
      </c>
      <c r="D86" s="6">
        <f t="shared" si="8"/>
        <v>2024</v>
      </c>
      <c r="E86" s="7">
        <v>8.86</v>
      </c>
      <c r="F86" s="7">
        <v>11.77</v>
      </c>
      <c r="G86" s="7">
        <v>7.2</v>
      </c>
      <c r="H86" s="8">
        <v>1.4</v>
      </c>
      <c r="I86" s="7">
        <v>7.46</v>
      </c>
      <c r="J86" s="7">
        <v>26.03</v>
      </c>
      <c r="K86" s="9">
        <v>196.8</v>
      </c>
      <c r="L86" s="7">
        <v>1000.5</v>
      </c>
      <c r="M86" s="6">
        <f t="shared" si="9"/>
        <v>1</v>
      </c>
      <c r="N86" s="6">
        <f t="shared" si="10"/>
        <v>1</v>
      </c>
      <c r="O86" s="6">
        <f t="shared" si="11"/>
        <v>0</v>
      </c>
    </row>
    <row r="87" spans="1:15">
      <c r="A87" s="4">
        <v>45378</v>
      </c>
      <c r="B87" s="6">
        <f t="shared" si="6"/>
        <v>27</v>
      </c>
      <c r="C87" s="6">
        <f t="shared" si="7"/>
        <v>3</v>
      </c>
      <c r="D87" s="6">
        <f t="shared" si="8"/>
        <v>2024</v>
      </c>
      <c r="E87" s="7">
        <v>8.7899999999999991</v>
      </c>
      <c r="F87" s="7">
        <v>14.37</v>
      </c>
      <c r="G87" s="7">
        <v>5.718</v>
      </c>
      <c r="H87" s="8">
        <v>2.9</v>
      </c>
      <c r="I87" s="7">
        <v>4.2149999999999999</v>
      </c>
      <c r="J87" s="7">
        <v>17.399999999999999</v>
      </c>
      <c r="K87" s="9">
        <v>245.2</v>
      </c>
      <c r="L87" s="7">
        <v>1005.2</v>
      </c>
      <c r="M87" s="6">
        <f t="shared" si="9"/>
        <v>1</v>
      </c>
      <c r="N87" s="6">
        <f t="shared" si="10"/>
        <v>1</v>
      </c>
      <c r="O87" s="6">
        <f t="shared" si="11"/>
        <v>0</v>
      </c>
    </row>
    <row r="88" spans="1:15">
      <c r="A88" s="4">
        <v>45379</v>
      </c>
      <c r="B88" s="6">
        <f t="shared" si="6"/>
        <v>28</v>
      </c>
      <c r="C88" s="6">
        <f t="shared" si="7"/>
        <v>3</v>
      </c>
      <c r="D88" s="6">
        <f t="shared" si="8"/>
        <v>2024</v>
      </c>
      <c r="E88" s="7">
        <v>7.97</v>
      </c>
      <c r="F88" s="7">
        <v>12.15</v>
      </c>
      <c r="G88" s="7">
        <v>3.19</v>
      </c>
      <c r="H88" s="8">
        <v>3.1</v>
      </c>
      <c r="I88" s="7">
        <v>4.5730000000000004</v>
      </c>
      <c r="J88" s="7">
        <v>17.07</v>
      </c>
      <c r="K88" s="9">
        <v>231.3</v>
      </c>
      <c r="L88" s="7">
        <v>1008.6</v>
      </c>
      <c r="M88" s="6">
        <f t="shared" si="9"/>
        <v>1</v>
      </c>
      <c r="N88" s="6">
        <f t="shared" si="10"/>
        <v>1</v>
      </c>
      <c r="O88" s="6">
        <f t="shared" si="11"/>
        <v>0</v>
      </c>
    </row>
    <row r="89" spans="1:15">
      <c r="A89" s="4">
        <v>45380</v>
      </c>
      <c r="B89" s="6">
        <f t="shared" si="6"/>
        <v>29</v>
      </c>
      <c r="C89" s="6">
        <f t="shared" si="7"/>
        <v>3</v>
      </c>
      <c r="D89" s="6">
        <f t="shared" si="8"/>
        <v>2024</v>
      </c>
      <c r="E89" s="7">
        <v>9.3699999999999992</v>
      </c>
      <c r="F89" s="7">
        <v>11.47</v>
      </c>
      <c r="G89" s="7">
        <v>7.02</v>
      </c>
      <c r="H89" s="8">
        <v>5.8</v>
      </c>
      <c r="I89" s="7">
        <v>3.859</v>
      </c>
      <c r="J89" s="7">
        <v>15.97</v>
      </c>
      <c r="K89" s="9">
        <v>178.5</v>
      </c>
      <c r="L89" s="7">
        <v>998.42</v>
      </c>
      <c r="M89" s="6">
        <f t="shared" si="9"/>
        <v>1</v>
      </c>
      <c r="N89" s="6">
        <f t="shared" si="10"/>
        <v>1</v>
      </c>
      <c r="O89" s="6">
        <f t="shared" si="11"/>
        <v>0</v>
      </c>
    </row>
    <row r="90" spans="1:15">
      <c r="A90" s="4">
        <v>45381</v>
      </c>
      <c r="B90" s="6">
        <f t="shared" si="6"/>
        <v>30</v>
      </c>
      <c r="C90" s="6">
        <f t="shared" si="7"/>
        <v>3</v>
      </c>
      <c r="D90" s="6">
        <f t="shared" si="8"/>
        <v>2024</v>
      </c>
      <c r="E90" s="7">
        <v>7.32</v>
      </c>
      <c r="F90" s="7">
        <v>11.09</v>
      </c>
      <c r="G90" s="7">
        <v>8.06</v>
      </c>
      <c r="H90" s="8">
        <v>4.4000000000000004</v>
      </c>
      <c r="I90" s="7">
        <v>8.1</v>
      </c>
      <c r="J90" s="7">
        <v>29.58</v>
      </c>
      <c r="K90" s="9">
        <v>205.9</v>
      </c>
      <c r="L90" s="7">
        <v>986.66</v>
      </c>
      <c r="M90" s="6">
        <f t="shared" si="9"/>
        <v>1</v>
      </c>
      <c r="N90" s="6">
        <f t="shared" si="10"/>
        <v>1</v>
      </c>
      <c r="O90" s="6">
        <f t="shared" si="11"/>
        <v>0</v>
      </c>
    </row>
    <row r="91" spans="1:15">
      <c r="A91" s="4">
        <v>45382</v>
      </c>
      <c r="B91" s="6">
        <f t="shared" si="6"/>
        <v>31</v>
      </c>
      <c r="C91" s="6">
        <f t="shared" si="7"/>
        <v>3</v>
      </c>
      <c r="D91" s="6">
        <f t="shared" si="8"/>
        <v>2024</v>
      </c>
      <c r="E91" s="7">
        <v>4.157</v>
      </c>
      <c r="F91" s="7">
        <v>7.41</v>
      </c>
      <c r="G91" s="7">
        <v>2.9470000000000001</v>
      </c>
      <c r="H91" s="8">
        <v>0.2</v>
      </c>
      <c r="I91" s="7">
        <v>9.4600000000000009</v>
      </c>
      <c r="J91" s="7">
        <v>29.68</v>
      </c>
      <c r="K91" s="9">
        <v>241.2</v>
      </c>
      <c r="L91" s="7">
        <v>991.46</v>
      </c>
      <c r="M91" s="6">
        <f t="shared" si="9"/>
        <v>1</v>
      </c>
      <c r="N91" s="6">
        <f t="shared" si="10"/>
        <v>0</v>
      </c>
      <c r="O91" s="6">
        <f t="shared" si="11"/>
        <v>0</v>
      </c>
    </row>
    <row r="92" spans="1:15">
      <c r="A92" s="4">
        <v>45383</v>
      </c>
      <c r="B92" s="6">
        <f t="shared" si="6"/>
        <v>1</v>
      </c>
      <c r="C92" s="6">
        <f t="shared" si="7"/>
        <v>4</v>
      </c>
      <c r="D92" s="6">
        <f t="shared" si="8"/>
        <v>2024</v>
      </c>
      <c r="E92" s="7">
        <v>5.1959999999999997</v>
      </c>
      <c r="F92" s="7">
        <v>9.52</v>
      </c>
      <c r="G92" s="7">
        <v>1.1819999999999999</v>
      </c>
      <c r="H92" s="8">
        <v>2.8</v>
      </c>
      <c r="I92" s="7">
        <v>7.77</v>
      </c>
      <c r="J92" s="7">
        <v>23.94</v>
      </c>
      <c r="K92" s="9">
        <v>233.1</v>
      </c>
      <c r="L92" s="7">
        <v>1007.6</v>
      </c>
      <c r="M92" s="6">
        <f t="shared" si="9"/>
        <v>1</v>
      </c>
      <c r="N92" s="6">
        <f t="shared" si="10"/>
        <v>1</v>
      </c>
      <c r="O92" s="6">
        <f t="shared" si="11"/>
        <v>0</v>
      </c>
    </row>
    <row r="93" spans="1:15">
      <c r="A93" s="4">
        <v>45384</v>
      </c>
      <c r="B93" s="6">
        <f t="shared" si="6"/>
        <v>2</v>
      </c>
      <c r="C93" s="6">
        <f t="shared" si="7"/>
        <v>4</v>
      </c>
      <c r="D93" s="6">
        <f t="shared" si="8"/>
        <v>2024</v>
      </c>
      <c r="E93" s="7">
        <v>6.9909999999999997</v>
      </c>
      <c r="F93" s="7">
        <v>11.01</v>
      </c>
      <c r="G93" s="7">
        <v>4.1349999999999998</v>
      </c>
      <c r="H93" s="8">
        <v>7.1</v>
      </c>
      <c r="I93" s="7">
        <v>6.468</v>
      </c>
      <c r="J93" s="7">
        <v>22.84</v>
      </c>
      <c r="K93" s="9">
        <v>184.3</v>
      </c>
      <c r="L93" s="7">
        <v>1002</v>
      </c>
      <c r="M93" s="6">
        <f t="shared" si="9"/>
        <v>1</v>
      </c>
      <c r="N93" s="6">
        <f t="shared" si="10"/>
        <v>1</v>
      </c>
      <c r="O93" s="6">
        <f t="shared" si="11"/>
        <v>0</v>
      </c>
    </row>
    <row r="94" spans="1:15">
      <c r="A94" s="4">
        <v>45385</v>
      </c>
      <c r="B94" s="6">
        <f t="shared" si="6"/>
        <v>3</v>
      </c>
      <c r="C94" s="6">
        <f t="shared" si="7"/>
        <v>4</v>
      </c>
      <c r="D94" s="6">
        <f t="shared" si="8"/>
        <v>2024</v>
      </c>
      <c r="E94" s="7">
        <v>6.524</v>
      </c>
      <c r="F94" s="7">
        <v>10.94</v>
      </c>
      <c r="G94" s="7">
        <v>2.1560000000000001</v>
      </c>
      <c r="H94" s="8">
        <v>3.3</v>
      </c>
      <c r="I94" s="7">
        <v>4.101</v>
      </c>
      <c r="J94" s="7">
        <v>17.100000000000001</v>
      </c>
      <c r="K94" s="9">
        <v>171.4</v>
      </c>
      <c r="L94" s="7">
        <v>1000</v>
      </c>
      <c r="M94" s="6">
        <f t="shared" si="9"/>
        <v>1</v>
      </c>
      <c r="N94" s="6">
        <f t="shared" si="10"/>
        <v>1</v>
      </c>
      <c r="O94" s="6">
        <f t="shared" si="11"/>
        <v>0</v>
      </c>
    </row>
    <row r="95" spans="1:15">
      <c r="A95" s="4">
        <v>45386</v>
      </c>
      <c r="B95" s="6">
        <f t="shared" si="6"/>
        <v>4</v>
      </c>
      <c r="C95" s="6">
        <f t="shared" si="7"/>
        <v>4</v>
      </c>
      <c r="D95" s="6">
        <f t="shared" si="8"/>
        <v>2024</v>
      </c>
      <c r="E95" s="7">
        <v>6.8869999999999996</v>
      </c>
      <c r="F95" s="7">
        <v>12.36</v>
      </c>
      <c r="G95" s="7">
        <v>5.1929999999999996</v>
      </c>
      <c r="H95" s="8">
        <v>0</v>
      </c>
      <c r="I95" s="7">
        <v>5.0839999999999996</v>
      </c>
      <c r="J95" s="7">
        <v>17.53</v>
      </c>
      <c r="K95" s="9">
        <v>286.2</v>
      </c>
      <c r="L95" s="7">
        <v>1013.1</v>
      </c>
      <c r="M95" s="6">
        <f t="shared" si="9"/>
        <v>0</v>
      </c>
      <c r="N95" s="6">
        <f t="shared" si="10"/>
        <v>0</v>
      </c>
      <c r="O95" s="6">
        <f t="shared" si="11"/>
        <v>0</v>
      </c>
    </row>
    <row r="96" spans="1:15">
      <c r="A96" s="4">
        <v>45387</v>
      </c>
      <c r="B96" s="6">
        <f t="shared" si="6"/>
        <v>5</v>
      </c>
      <c r="C96" s="6">
        <f t="shared" si="7"/>
        <v>4</v>
      </c>
      <c r="D96" s="6">
        <f t="shared" si="8"/>
        <v>2024</v>
      </c>
      <c r="E96" s="7">
        <v>8.11</v>
      </c>
      <c r="F96" s="7">
        <v>12.61</v>
      </c>
      <c r="G96" s="7">
        <v>0.97399999999999998</v>
      </c>
      <c r="H96" s="8">
        <v>0</v>
      </c>
      <c r="I96" s="7">
        <v>6.4880000000000004</v>
      </c>
      <c r="J96" s="7">
        <v>22.84</v>
      </c>
      <c r="K96" s="9">
        <v>207.3</v>
      </c>
      <c r="L96" s="7">
        <v>1022.4</v>
      </c>
      <c r="M96" s="6">
        <f t="shared" si="9"/>
        <v>0</v>
      </c>
      <c r="N96" s="6">
        <f t="shared" si="10"/>
        <v>0</v>
      </c>
      <c r="O96" s="6">
        <f t="shared" si="11"/>
        <v>0</v>
      </c>
    </row>
    <row r="97" spans="1:15">
      <c r="A97" s="4">
        <v>45388</v>
      </c>
      <c r="B97" s="6">
        <f t="shared" si="6"/>
        <v>6</v>
      </c>
      <c r="C97" s="6">
        <f t="shared" si="7"/>
        <v>4</v>
      </c>
      <c r="D97" s="6">
        <f t="shared" si="8"/>
        <v>2024</v>
      </c>
      <c r="E97" s="7">
        <v>10.89</v>
      </c>
      <c r="F97" s="7">
        <v>15.46</v>
      </c>
      <c r="G97" s="7">
        <v>5.6369999999999996</v>
      </c>
      <c r="H97" s="8">
        <v>0</v>
      </c>
      <c r="I97" s="7">
        <v>5.4829999999999997</v>
      </c>
      <c r="J97" s="7">
        <v>22.38</v>
      </c>
      <c r="K97" s="9">
        <v>174.2</v>
      </c>
      <c r="L97" s="7">
        <v>1015.5</v>
      </c>
      <c r="M97" s="6">
        <f t="shared" si="9"/>
        <v>0</v>
      </c>
      <c r="N97" s="6">
        <f t="shared" si="10"/>
        <v>0</v>
      </c>
      <c r="O97" s="6">
        <f t="shared" si="11"/>
        <v>0</v>
      </c>
    </row>
    <row r="98" spans="1:15">
      <c r="A98" s="4">
        <v>45389</v>
      </c>
      <c r="B98" s="6">
        <f t="shared" si="6"/>
        <v>7</v>
      </c>
      <c r="C98" s="6">
        <f t="shared" si="7"/>
        <v>4</v>
      </c>
      <c r="D98" s="6">
        <f t="shared" si="8"/>
        <v>2024</v>
      </c>
      <c r="E98" s="7">
        <v>8.6</v>
      </c>
      <c r="F98" s="7">
        <v>12.44</v>
      </c>
      <c r="G98" s="7">
        <v>5.4189999999999996</v>
      </c>
      <c r="H98" s="8">
        <v>0</v>
      </c>
      <c r="I98" s="7">
        <v>2.83</v>
      </c>
      <c r="J98" s="7">
        <v>13.48</v>
      </c>
      <c r="K98" s="9">
        <v>339.9</v>
      </c>
      <c r="L98" s="7">
        <v>1018.7</v>
      </c>
      <c r="M98" s="6">
        <f t="shared" si="9"/>
        <v>0</v>
      </c>
      <c r="N98" s="6">
        <f t="shared" si="10"/>
        <v>0</v>
      </c>
      <c r="O98" s="6">
        <f t="shared" si="11"/>
        <v>0</v>
      </c>
    </row>
    <row r="99" spans="1:15">
      <c r="A99" s="4">
        <v>45390</v>
      </c>
      <c r="B99" s="6">
        <f t="shared" si="6"/>
        <v>8</v>
      </c>
      <c r="C99" s="6">
        <f t="shared" si="7"/>
        <v>4</v>
      </c>
      <c r="D99" s="6">
        <f t="shared" si="8"/>
        <v>2024</v>
      </c>
      <c r="E99" s="7">
        <v>8.65</v>
      </c>
      <c r="F99" s="7">
        <v>16.75</v>
      </c>
      <c r="G99" s="7">
        <v>7.1999999999999995E-2</v>
      </c>
      <c r="H99" s="8">
        <v>0</v>
      </c>
      <c r="I99" s="7">
        <v>2.2080000000000002</v>
      </c>
      <c r="J99" s="7">
        <v>11.49</v>
      </c>
      <c r="K99" s="9">
        <v>340.5</v>
      </c>
      <c r="L99" s="7">
        <v>1031</v>
      </c>
      <c r="M99" s="6">
        <f t="shared" si="9"/>
        <v>0</v>
      </c>
      <c r="N99" s="6">
        <f t="shared" si="10"/>
        <v>0</v>
      </c>
      <c r="O99" s="6">
        <f t="shared" si="11"/>
        <v>0</v>
      </c>
    </row>
    <row r="100" spans="1:15">
      <c r="A100" s="4">
        <v>45391</v>
      </c>
      <c r="B100" s="6">
        <f t="shared" si="6"/>
        <v>9</v>
      </c>
      <c r="C100" s="6">
        <f t="shared" si="7"/>
        <v>4</v>
      </c>
      <c r="D100" s="6">
        <f t="shared" si="8"/>
        <v>2024</v>
      </c>
      <c r="E100" s="7">
        <v>10.11</v>
      </c>
      <c r="F100" s="7">
        <v>18.57</v>
      </c>
      <c r="G100" s="7">
        <v>9.2999999999999999E-2</v>
      </c>
      <c r="H100" s="8">
        <v>0</v>
      </c>
      <c r="I100" s="7">
        <v>1.5069999999999999</v>
      </c>
      <c r="J100" s="7">
        <v>9.36</v>
      </c>
      <c r="K100" s="9">
        <v>16.100000000000001</v>
      </c>
      <c r="L100" s="7">
        <v>1033.2</v>
      </c>
      <c r="M100" s="6">
        <f t="shared" si="9"/>
        <v>0</v>
      </c>
      <c r="N100" s="6">
        <f t="shared" si="10"/>
        <v>0</v>
      </c>
      <c r="O100" s="6">
        <f t="shared" si="11"/>
        <v>0</v>
      </c>
    </row>
    <row r="101" spans="1:15">
      <c r="A101" s="4">
        <v>45392</v>
      </c>
      <c r="B101" s="6">
        <f t="shared" si="6"/>
        <v>10</v>
      </c>
      <c r="C101" s="6">
        <f t="shared" si="7"/>
        <v>4</v>
      </c>
      <c r="D101" s="6">
        <f t="shared" si="8"/>
        <v>2024</v>
      </c>
      <c r="E101" s="7">
        <v>11.4</v>
      </c>
      <c r="F101" s="7">
        <v>18.48</v>
      </c>
      <c r="G101" s="7">
        <v>4.367</v>
      </c>
      <c r="H101" s="8">
        <v>0</v>
      </c>
      <c r="I101" s="7">
        <v>2.976</v>
      </c>
      <c r="J101" s="7">
        <v>15.31</v>
      </c>
      <c r="K101" s="9">
        <v>41.84</v>
      </c>
      <c r="L101" s="7">
        <v>1033.0999999999999</v>
      </c>
      <c r="M101" s="6">
        <f t="shared" si="9"/>
        <v>0</v>
      </c>
      <c r="N101" s="6">
        <f t="shared" si="10"/>
        <v>0</v>
      </c>
      <c r="O101" s="6">
        <f t="shared" si="11"/>
        <v>0</v>
      </c>
    </row>
    <row r="102" spans="1:15">
      <c r="A102" s="4">
        <v>45393</v>
      </c>
      <c r="B102" s="6">
        <f t="shared" si="6"/>
        <v>11</v>
      </c>
      <c r="C102" s="6">
        <f t="shared" si="7"/>
        <v>4</v>
      </c>
      <c r="D102" s="6">
        <f t="shared" si="8"/>
        <v>2024</v>
      </c>
      <c r="E102" s="7">
        <v>8.9600000000000009</v>
      </c>
      <c r="F102" s="7">
        <v>14.38</v>
      </c>
      <c r="G102" s="7">
        <v>5.2069999999999999</v>
      </c>
      <c r="H102" s="8">
        <v>0</v>
      </c>
      <c r="I102" s="7">
        <v>5.6189999999999998</v>
      </c>
      <c r="J102" s="7">
        <v>19.86</v>
      </c>
      <c r="K102" s="9">
        <v>39.36</v>
      </c>
      <c r="L102" s="7">
        <v>1029.7</v>
      </c>
      <c r="M102" s="6">
        <f t="shared" si="9"/>
        <v>0</v>
      </c>
      <c r="N102" s="6">
        <f t="shared" si="10"/>
        <v>0</v>
      </c>
      <c r="O102" s="6">
        <f t="shared" si="11"/>
        <v>0</v>
      </c>
    </row>
    <row r="103" spans="1:15">
      <c r="A103" s="4">
        <v>45394</v>
      </c>
      <c r="B103" s="6">
        <f t="shared" si="6"/>
        <v>12</v>
      </c>
      <c r="C103" s="6">
        <f t="shared" si="7"/>
        <v>4</v>
      </c>
      <c r="D103" s="6">
        <f t="shared" si="8"/>
        <v>2024</v>
      </c>
      <c r="E103" s="7">
        <v>8.89</v>
      </c>
      <c r="F103" s="7">
        <v>13.96</v>
      </c>
      <c r="G103" s="7">
        <v>4.9809999999999999</v>
      </c>
      <c r="H103" s="8">
        <v>0</v>
      </c>
      <c r="I103" s="7">
        <v>7.45</v>
      </c>
      <c r="J103" s="7">
        <v>20.32</v>
      </c>
      <c r="K103" s="9">
        <v>24.64</v>
      </c>
      <c r="L103" s="7">
        <v>1026.5</v>
      </c>
      <c r="M103" s="6">
        <f t="shared" si="9"/>
        <v>0</v>
      </c>
      <c r="N103" s="6">
        <f t="shared" si="10"/>
        <v>0</v>
      </c>
      <c r="O103" s="6">
        <f t="shared" si="11"/>
        <v>0</v>
      </c>
    </row>
    <row r="104" spans="1:15">
      <c r="A104" s="4">
        <v>45395</v>
      </c>
      <c r="B104" s="6">
        <f t="shared" si="6"/>
        <v>13</v>
      </c>
      <c r="C104" s="6">
        <f t="shared" si="7"/>
        <v>4</v>
      </c>
      <c r="D104" s="6">
        <f t="shared" si="8"/>
        <v>2024</v>
      </c>
      <c r="E104" s="7">
        <v>8.73</v>
      </c>
      <c r="F104" s="7">
        <v>15.06</v>
      </c>
      <c r="G104" s="7">
        <v>2.3959999999999999</v>
      </c>
      <c r="H104" s="8">
        <v>0</v>
      </c>
      <c r="I104" s="7">
        <v>6.7050000000000001</v>
      </c>
      <c r="J104" s="7">
        <v>20.149999999999999</v>
      </c>
      <c r="K104" s="9">
        <v>23.41</v>
      </c>
      <c r="L104" s="7">
        <v>1024.7</v>
      </c>
      <c r="M104" s="6">
        <f t="shared" si="9"/>
        <v>0</v>
      </c>
      <c r="N104" s="6">
        <f t="shared" si="10"/>
        <v>0</v>
      </c>
      <c r="O104" s="6">
        <f t="shared" si="11"/>
        <v>0</v>
      </c>
    </row>
    <row r="105" spans="1:15">
      <c r="A105" s="4">
        <v>45396</v>
      </c>
      <c r="B105" s="6">
        <f t="shared" si="6"/>
        <v>14</v>
      </c>
      <c r="C105" s="6">
        <f t="shared" si="7"/>
        <v>4</v>
      </c>
      <c r="D105" s="6">
        <f t="shared" si="8"/>
        <v>2024</v>
      </c>
      <c r="E105" s="7">
        <v>7.88</v>
      </c>
      <c r="F105" s="7">
        <v>11.73</v>
      </c>
      <c r="G105" s="7">
        <v>5.7469999999999999</v>
      </c>
      <c r="H105" s="8">
        <v>0</v>
      </c>
      <c r="I105" s="7">
        <v>5.2670000000000003</v>
      </c>
      <c r="J105" s="7">
        <v>18.39</v>
      </c>
      <c r="K105" s="9">
        <v>27.7</v>
      </c>
      <c r="L105" s="7">
        <v>1021.7</v>
      </c>
      <c r="M105" s="6">
        <f t="shared" si="9"/>
        <v>0</v>
      </c>
      <c r="N105" s="6">
        <f t="shared" si="10"/>
        <v>0</v>
      </c>
      <c r="O105" s="6">
        <f t="shared" si="11"/>
        <v>0</v>
      </c>
    </row>
    <row r="106" spans="1:15">
      <c r="A106" s="4">
        <v>45397</v>
      </c>
      <c r="B106" s="6">
        <f t="shared" si="6"/>
        <v>15</v>
      </c>
      <c r="C106" s="6">
        <f t="shared" si="7"/>
        <v>4</v>
      </c>
      <c r="D106" s="6">
        <f t="shared" si="8"/>
        <v>2024</v>
      </c>
      <c r="E106" s="7">
        <v>8.01</v>
      </c>
      <c r="F106" s="7">
        <v>13.76</v>
      </c>
      <c r="G106" s="7">
        <v>1.6950000000000001</v>
      </c>
      <c r="H106" s="8">
        <v>0</v>
      </c>
      <c r="I106" s="7">
        <v>5.8470000000000004</v>
      </c>
      <c r="J106" s="7">
        <v>19.36</v>
      </c>
      <c r="K106" s="9">
        <v>22.72</v>
      </c>
      <c r="L106" s="7">
        <v>1023.7</v>
      </c>
      <c r="M106" s="6">
        <f t="shared" si="9"/>
        <v>0</v>
      </c>
      <c r="N106" s="6">
        <f t="shared" si="10"/>
        <v>0</v>
      </c>
      <c r="O106" s="6">
        <f t="shared" si="11"/>
        <v>0</v>
      </c>
    </row>
    <row r="107" spans="1:15">
      <c r="A107" s="4">
        <v>45398</v>
      </c>
      <c r="B107" s="6">
        <f t="shared" si="6"/>
        <v>16</v>
      </c>
      <c r="C107" s="6">
        <f t="shared" si="7"/>
        <v>4</v>
      </c>
      <c r="D107" s="6">
        <f t="shared" si="8"/>
        <v>2024</v>
      </c>
      <c r="E107" s="7">
        <v>8.0299999999999994</v>
      </c>
      <c r="F107" s="7">
        <v>13.82</v>
      </c>
      <c r="G107" s="7">
        <v>2.7679999999999998</v>
      </c>
      <c r="H107" s="8">
        <v>0</v>
      </c>
      <c r="I107" s="7">
        <v>4.5410000000000004</v>
      </c>
      <c r="J107" s="7">
        <v>19.46</v>
      </c>
      <c r="K107" s="9">
        <v>36.380000000000003</v>
      </c>
      <c r="L107" s="7">
        <v>1027</v>
      </c>
      <c r="M107" s="6">
        <f t="shared" si="9"/>
        <v>0</v>
      </c>
      <c r="N107" s="6">
        <f t="shared" si="10"/>
        <v>0</v>
      </c>
      <c r="O107" s="6">
        <f t="shared" si="11"/>
        <v>0</v>
      </c>
    </row>
    <row r="108" spans="1:15">
      <c r="A108" s="4">
        <v>45399</v>
      </c>
      <c r="B108" s="6">
        <f t="shared" si="6"/>
        <v>17</v>
      </c>
      <c r="C108" s="6">
        <f t="shared" si="7"/>
        <v>4</v>
      </c>
      <c r="D108" s="6">
        <f t="shared" si="8"/>
        <v>2024</v>
      </c>
      <c r="E108" s="7">
        <v>7.16</v>
      </c>
      <c r="F108" s="7">
        <v>17.22</v>
      </c>
      <c r="G108" s="7">
        <v>-1.873</v>
      </c>
      <c r="H108" s="8">
        <v>0</v>
      </c>
      <c r="I108" s="7">
        <v>1.4350000000000001</v>
      </c>
      <c r="J108" s="7">
        <v>7.8</v>
      </c>
      <c r="K108" s="9">
        <v>262.7</v>
      </c>
      <c r="L108" s="7">
        <v>1021.7</v>
      </c>
      <c r="M108" s="6">
        <f t="shared" si="9"/>
        <v>0</v>
      </c>
      <c r="N108" s="6">
        <f t="shared" si="10"/>
        <v>0</v>
      </c>
      <c r="O108" s="6">
        <f t="shared" si="11"/>
        <v>1</v>
      </c>
    </row>
    <row r="109" spans="1:15">
      <c r="A109" s="4">
        <v>45400</v>
      </c>
      <c r="B109" s="6">
        <f t="shared" si="6"/>
        <v>18</v>
      </c>
      <c r="C109" s="6">
        <f t="shared" si="7"/>
        <v>4</v>
      </c>
      <c r="D109" s="6">
        <f t="shared" si="8"/>
        <v>2024</v>
      </c>
      <c r="E109" s="7">
        <v>9.65</v>
      </c>
      <c r="F109" s="7">
        <v>18.97</v>
      </c>
      <c r="G109" s="7">
        <v>-1.2450000000000001</v>
      </c>
      <c r="H109" s="8">
        <v>0</v>
      </c>
      <c r="I109" s="7">
        <v>1.94</v>
      </c>
      <c r="J109" s="7">
        <v>16.34</v>
      </c>
      <c r="K109" s="9">
        <v>51.58</v>
      </c>
      <c r="L109" s="7">
        <v>1015.7</v>
      </c>
      <c r="M109" s="6">
        <f t="shared" si="9"/>
        <v>0</v>
      </c>
      <c r="N109" s="6">
        <f t="shared" si="10"/>
        <v>0</v>
      </c>
      <c r="O109" s="6">
        <f t="shared" si="11"/>
        <v>1</v>
      </c>
    </row>
    <row r="110" spans="1:15">
      <c r="A110" s="4">
        <v>45401</v>
      </c>
      <c r="B110" s="6">
        <f t="shared" si="6"/>
        <v>19</v>
      </c>
      <c r="C110" s="6">
        <f t="shared" si="7"/>
        <v>4</v>
      </c>
      <c r="D110" s="6">
        <f t="shared" si="8"/>
        <v>2024</v>
      </c>
      <c r="E110" s="7">
        <v>10.62</v>
      </c>
      <c r="F110" s="7">
        <v>17.079999999999998</v>
      </c>
      <c r="G110" s="7">
        <v>3.879</v>
      </c>
      <c r="H110" s="8">
        <v>0</v>
      </c>
      <c r="I110" s="7">
        <v>3.0419999999999998</v>
      </c>
      <c r="J110" s="7">
        <v>13.18</v>
      </c>
      <c r="K110" s="9">
        <v>206.8</v>
      </c>
      <c r="L110" s="7">
        <v>1016.6</v>
      </c>
      <c r="M110" s="6">
        <f t="shared" si="9"/>
        <v>0</v>
      </c>
      <c r="N110" s="6">
        <f t="shared" si="10"/>
        <v>0</v>
      </c>
      <c r="O110" s="6">
        <f t="shared" si="11"/>
        <v>0</v>
      </c>
    </row>
    <row r="111" spans="1:15">
      <c r="A111" s="4">
        <v>45402</v>
      </c>
      <c r="B111" s="6">
        <f t="shared" si="6"/>
        <v>20</v>
      </c>
      <c r="C111" s="6">
        <f t="shared" si="7"/>
        <v>4</v>
      </c>
      <c r="D111" s="6">
        <f t="shared" si="8"/>
        <v>2024</v>
      </c>
      <c r="E111" s="7">
        <v>9.08</v>
      </c>
      <c r="F111" s="7">
        <v>15.41</v>
      </c>
      <c r="G111" s="7">
        <v>2.74</v>
      </c>
      <c r="H111" s="8">
        <v>0</v>
      </c>
      <c r="I111" s="7">
        <v>3.6589999999999998</v>
      </c>
      <c r="J111" s="7">
        <v>15.24</v>
      </c>
      <c r="K111" s="9">
        <v>323</v>
      </c>
      <c r="L111" s="7">
        <v>1020.1</v>
      </c>
      <c r="M111" s="6">
        <f t="shared" si="9"/>
        <v>0</v>
      </c>
      <c r="N111" s="6">
        <f t="shared" si="10"/>
        <v>0</v>
      </c>
      <c r="O111" s="6">
        <f t="shared" si="11"/>
        <v>0</v>
      </c>
    </row>
    <row r="112" spans="1:15">
      <c r="A112" s="4">
        <v>45403</v>
      </c>
      <c r="B112" s="6">
        <f t="shared" si="6"/>
        <v>21</v>
      </c>
      <c r="C112" s="6">
        <f t="shared" si="7"/>
        <v>4</v>
      </c>
      <c r="D112" s="6">
        <f t="shared" si="8"/>
        <v>2024</v>
      </c>
      <c r="E112" s="7">
        <v>6.9249999999999998</v>
      </c>
      <c r="F112" s="7">
        <v>13.3</v>
      </c>
      <c r="G112" s="7">
        <v>0.70499999999999996</v>
      </c>
      <c r="H112" s="8">
        <v>0</v>
      </c>
      <c r="I112" s="7">
        <v>3.5409999999999999</v>
      </c>
      <c r="J112" s="7">
        <v>14.54</v>
      </c>
      <c r="K112" s="9">
        <v>354.2</v>
      </c>
      <c r="L112" s="7">
        <v>1021.6</v>
      </c>
      <c r="M112" s="6">
        <f t="shared" si="9"/>
        <v>0</v>
      </c>
      <c r="N112" s="6">
        <f t="shared" si="10"/>
        <v>0</v>
      </c>
      <c r="O112" s="6">
        <f t="shared" si="11"/>
        <v>0</v>
      </c>
    </row>
    <row r="113" spans="1:15">
      <c r="A113" s="4">
        <v>45404</v>
      </c>
      <c r="B113" s="6">
        <f t="shared" si="6"/>
        <v>22</v>
      </c>
      <c r="C113" s="6">
        <f t="shared" si="7"/>
        <v>4</v>
      </c>
      <c r="D113" s="6">
        <f t="shared" si="8"/>
        <v>2024</v>
      </c>
      <c r="E113" s="7">
        <v>6.9820000000000002</v>
      </c>
      <c r="F113" s="7">
        <v>15.03</v>
      </c>
      <c r="G113" s="7">
        <v>-1.2829999999999999</v>
      </c>
      <c r="H113" s="8">
        <v>0</v>
      </c>
      <c r="I113" s="7">
        <v>1.988</v>
      </c>
      <c r="J113" s="7">
        <v>20.12</v>
      </c>
      <c r="K113" s="9">
        <v>58.58</v>
      </c>
      <c r="L113" s="7">
        <v>1018.5</v>
      </c>
      <c r="M113" s="6">
        <f t="shared" si="9"/>
        <v>0</v>
      </c>
      <c r="N113" s="6">
        <f t="shared" si="10"/>
        <v>0</v>
      </c>
      <c r="O113" s="6">
        <f t="shared" si="11"/>
        <v>1</v>
      </c>
    </row>
    <row r="114" spans="1:15">
      <c r="A114" s="4">
        <v>45405</v>
      </c>
      <c r="B114" s="6">
        <f t="shared" si="6"/>
        <v>23</v>
      </c>
      <c r="C114" s="6">
        <f t="shared" si="7"/>
        <v>4</v>
      </c>
      <c r="D114" s="6">
        <f t="shared" si="8"/>
        <v>2024</v>
      </c>
      <c r="E114" s="7">
        <v>8.27</v>
      </c>
      <c r="F114" s="7">
        <v>17.559999999999999</v>
      </c>
      <c r="G114" s="7">
        <v>-1.3220000000000001</v>
      </c>
      <c r="H114" s="8">
        <v>0</v>
      </c>
      <c r="I114" s="7">
        <v>1.8109999999999999</v>
      </c>
      <c r="J114" s="7">
        <v>10.63</v>
      </c>
      <c r="K114" s="9">
        <v>186</v>
      </c>
      <c r="L114" s="7">
        <v>1016.6</v>
      </c>
      <c r="M114" s="6">
        <f t="shared" si="9"/>
        <v>0</v>
      </c>
      <c r="N114" s="6">
        <f t="shared" si="10"/>
        <v>0</v>
      </c>
      <c r="O114" s="6">
        <f t="shared" si="11"/>
        <v>1</v>
      </c>
    </row>
    <row r="115" spans="1:15">
      <c r="A115" s="4">
        <v>45406</v>
      </c>
      <c r="B115" s="6">
        <f t="shared" si="6"/>
        <v>24</v>
      </c>
      <c r="C115" s="6">
        <f t="shared" si="7"/>
        <v>4</v>
      </c>
      <c r="D115" s="6">
        <f t="shared" si="8"/>
        <v>2024</v>
      </c>
      <c r="E115" s="7">
        <v>10.39</v>
      </c>
      <c r="F115" s="7">
        <v>20.11</v>
      </c>
      <c r="G115" s="7">
        <v>-1.0269999999999999</v>
      </c>
      <c r="H115" s="8">
        <v>5.6</v>
      </c>
      <c r="I115" s="7">
        <v>2.3359999999999999</v>
      </c>
      <c r="J115" s="7">
        <v>14.97</v>
      </c>
      <c r="K115" s="9">
        <v>161.6</v>
      </c>
      <c r="L115" s="7">
        <v>1017.3</v>
      </c>
      <c r="M115" s="6">
        <f t="shared" si="9"/>
        <v>1</v>
      </c>
      <c r="N115" s="6">
        <f t="shared" si="10"/>
        <v>1</v>
      </c>
      <c r="O115" s="6">
        <f t="shared" si="11"/>
        <v>1</v>
      </c>
    </row>
    <row r="116" spans="1:15">
      <c r="A116" s="4">
        <v>45407</v>
      </c>
      <c r="B116" s="6">
        <f t="shared" si="6"/>
        <v>25</v>
      </c>
      <c r="C116" s="6">
        <f t="shared" si="7"/>
        <v>4</v>
      </c>
      <c r="D116" s="6">
        <f t="shared" si="8"/>
        <v>2024</v>
      </c>
      <c r="E116" s="7">
        <v>11.18</v>
      </c>
      <c r="F116" s="7">
        <v>17.39</v>
      </c>
      <c r="G116" s="7">
        <v>7.9</v>
      </c>
      <c r="H116" s="8">
        <v>0.4</v>
      </c>
      <c r="I116" s="7">
        <v>3.8039999999999998</v>
      </c>
      <c r="J116" s="7">
        <v>17.73</v>
      </c>
      <c r="K116" s="9">
        <v>221.6</v>
      </c>
      <c r="L116" s="7">
        <v>1020.5</v>
      </c>
      <c r="M116" s="6">
        <f t="shared" si="9"/>
        <v>1</v>
      </c>
      <c r="N116" s="6">
        <f t="shared" si="10"/>
        <v>0</v>
      </c>
      <c r="O116" s="6">
        <f t="shared" si="11"/>
        <v>0</v>
      </c>
    </row>
    <row r="117" spans="1:15">
      <c r="A117" s="4">
        <v>45408</v>
      </c>
      <c r="B117" s="6">
        <f t="shared" si="6"/>
        <v>26</v>
      </c>
      <c r="C117" s="6">
        <f t="shared" si="7"/>
        <v>4</v>
      </c>
      <c r="D117" s="6">
        <f t="shared" si="8"/>
        <v>2024</v>
      </c>
      <c r="E117" s="7">
        <v>11.78</v>
      </c>
      <c r="F117" s="7">
        <v>18.260000000000002</v>
      </c>
      <c r="G117" s="7">
        <v>5.0949999999999998</v>
      </c>
      <c r="H117" s="8">
        <v>0</v>
      </c>
      <c r="I117" s="7">
        <v>3.5920000000000001</v>
      </c>
      <c r="J117" s="7">
        <v>12.92</v>
      </c>
      <c r="K117" s="9">
        <v>250.3</v>
      </c>
      <c r="L117" s="7">
        <v>1026</v>
      </c>
      <c r="M117" s="6">
        <f t="shared" si="9"/>
        <v>0</v>
      </c>
      <c r="N117" s="6">
        <f t="shared" si="10"/>
        <v>0</v>
      </c>
      <c r="O117" s="6">
        <f t="shared" si="11"/>
        <v>0</v>
      </c>
    </row>
    <row r="118" spans="1:15">
      <c r="A118" s="4">
        <v>45409</v>
      </c>
      <c r="B118" s="6">
        <f t="shared" si="6"/>
        <v>27</v>
      </c>
      <c r="C118" s="6">
        <f t="shared" si="7"/>
        <v>4</v>
      </c>
      <c r="D118" s="6">
        <f t="shared" si="8"/>
        <v>2024</v>
      </c>
      <c r="E118" s="7">
        <v>11.55</v>
      </c>
      <c r="F118" s="7">
        <v>20.07</v>
      </c>
      <c r="G118" s="7">
        <v>2.573</v>
      </c>
      <c r="H118" s="8">
        <v>0</v>
      </c>
      <c r="I118" s="7">
        <v>2.7010000000000001</v>
      </c>
      <c r="J118" s="7">
        <v>12.85</v>
      </c>
      <c r="K118" s="9">
        <v>208.1</v>
      </c>
      <c r="L118" s="7">
        <v>1026.9000000000001</v>
      </c>
      <c r="M118" s="6">
        <f t="shared" si="9"/>
        <v>0</v>
      </c>
      <c r="N118" s="6">
        <f t="shared" si="10"/>
        <v>0</v>
      </c>
      <c r="O118" s="6">
        <f t="shared" si="11"/>
        <v>0</v>
      </c>
    </row>
    <row r="119" spans="1:15">
      <c r="A119" s="4">
        <v>45410</v>
      </c>
      <c r="B119" s="6">
        <f t="shared" si="6"/>
        <v>28</v>
      </c>
      <c r="C119" s="6">
        <f t="shared" si="7"/>
        <v>4</v>
      </c>
      <c r="D119" s="6">
        <f t="shared" si="8"/>
        <v>2024</v>
      </c>
      <c r="E119" s="7">
        <v>12.68</v>
      </c>
      <c r="F119" s="7">
        <v>20.43</v>
      </c>
      <c r="G119" s="7">
        <v>4.2119999999999997</v>
      </c>
      <c r="H119" s="8">
        <v>0</v>
      </c>
      <c r="I119" s="7">
        <v>3.1440000000000001</v>
      </c>
      <c r="J119" s="7">
        <v>18.2</v>
      </c>
      <c r="K119" s="9">
        <v>194.1</v>
      </c>
      <c r="L119" s="7">
        <v>1020</v>
      </c>
      <c r="M119" s="6">
        <f t="shared" si="9"/>
        <v>0</v>
      </c>
      <c r="N119" s="6">
        <f t="shared" si="10"/>
        <v>0</v>
      </c>
      <c r="O119" s="6">
        <f t="shared" si="11"/>
        <v>0</v>
      </c>
    </row>
    <row r="120" spans="1:15">
      <c r="A120" s="4">
        <v>45411</v>
      </c>
      <c r="B120" s="6">
        <f t="shared" si="6"/>
        <v>29</v>
      </c>
      <c r="C120" s="6">
        <f t="shared" si="7"/>
        <v>4</v>
      </c>
      <c r="D120" s="6">
        <f t="shared" si="8"/>
        <v>2024</v>
      </c>
      <c r="E120" s="7">
        <v>12.17</v>
      </c>
      <c r="F120" s="7">
        <v>15.76</v>
      </c>
      <c r="G120" s="7">
        <v>7</v>
      </c>
      <c r="H120" s="8">
        <v>1.5</v>
      </c>
      <c r="I120" s="7">
        <v>2.444</v>
      </c>
      <c r="J120" s="7">
        <v>13.75</v>
      </c>
      <c r="K120" s="9">
        <v>243.5</v>
      </c>
      <c r="L120" s="7">
        <v>1010.9</v>
      </c>
      <c r="M120" s="6">
        <f t="shared" si="9"/>
        <v>1</v>
      </c>
      <c r="N120" s="6">
        <f t="shared" si="10"/>
        <v>1</v>
      </c>
      <c r="O120" s="6">
        <f t="shared" si="11"/>
        <v>0</v>
      </c>
    </row>
    <row r="121" spans="1:15">
      <c r="A121" s="4">
        <v>45412</v>
      </c>
      <c r="B121" s="6">
        <f t="shared" si="6"/>
        <v>30</v>
      </c>
      <c r="C121" s="6">
        <f t="shared" si="7"/>
        <v>4</v>
      </c>
      <c r="D121" s="6">
        <f t="shared" si="8"/>
        <v>2024</v>
      </c>
      <c r="E121" s="7">
        <v>10.75</v>
      </c>
      <c r="F121" s="7">
        <v>14.61</v>
      </c>
      <c r="G121" s="7">
        <v>5.5620000000000003</v>
      </c>
      <c r="H121" s="8">
        <v>5.2</v>
      </c>
      <c r="I121" s="7">
        <v>6.29</v>
      </c>
      <c r="J121" s="7">
        <v>22.61</v>
      </c>
      <c r="K121" s="9">
        <v>229.7</v>
      </c>
      <c r="L121" s="7">
        <v>1009.4</v>
      </c>
      <c r="M121" s="6">
        <f t="shared" si="9"/>
        <v>1</v>
      </c>
      <c r="N121" s="6">
        <f t="shared" si="10"/>
        <v>1</v>
      </c>
      <c r="O121" s="6">
        <f t="shared" si="11"/>
        <v>0</v>
      </c>
    </row>
    <row r="122" spans="1:15">
      <c r="A122" s="4">
        <v>45413</v>
      </c>
      <c r="B122" s="6">
        <f t="shared" si="6"/>
        <v>1</v>
      </c>
      <c r="C122" s="6">
        <f t="shared" si="7"/>
        <v>5</v>
      </c>
      <c r="D122" s="6">
        <f t="shared" si="8"/>
        <v>2024</v>
      </c>
      <c r="E122" s="7">
        <v>11.19</v>
      </c>
      <c r="F122" s="7">
        <v>16.86</v>
      </c>
      <c r="G122" s="7">
        <v>8.74</v>
      </c>
      <c r="H122" s="8">
        <v>1.5</v>
      </c>
      <c r="I122" s="7">
        <v>3.1549999999999998</v>
      </c>
      <c r="J122" s="7">
        <v>12.52</v>
      </c>
      <c r="K122" s="9">
        <v>232.5</v>
      </c>
      <c r="L122" s="7">
        <v>1008.6</v>
      </c>
      <c r="M122" s="6">
        <f t="shared" si="9"/>
        <v>1</v>
      </c>
      <c r="N122" s="6">
        <f t="shared" si="10"/>
        <v>1</v>
      </c>
      <c r="O122" s="6">
        <f t="shared" si="11"/>
        <v>0</v>
      </c>
    </row>
    <row r="123" spans="1:15">
      <c r="A123" s="4">
        <v>45414</v>
      </c>
      <c r="B123" s="6">
        <f t="shared" si="6"/>
        <v>2</v>
      </c>
      <c r="C123" s="6">
        <f t="shared" si="7"/>
        <v>5</v>
      </c>
      <c r="D123" s="6">
        <f t="shared" si="8"/>
        <v>2024</v>
      </c>
      <c r="E123" s="7">
        <v>7.89</v>
      </c>
      <c r="F123" s="7">
        <v>9.33</v>
      </c>
      <c r="G123" s="7">
        <v>8.17</v>
      </c>
      <c r="H123" s="8">
        <v>4.0999999999999996</v>
      </c>
      <c r="I123" s="7">
        <v>6.1189999999999998</v>
      </c>
      <c r="J123" s="7">
        <v>23.04</v>
      </c>
      <c r="K123" s="9">
        <v>19.010000000000002</v>
      </c>
      <c r="L123" s="7">
        <v>1012.1</v>
      </c>
      <c r="M123" s="6">
        <f t="shared" si="9"/>
        <v>1</v>
      </c>
      <c r="N123" s="6">
        <f t="shared" si="10"/>
        <v>1</v>
      </c>
      <c r="O123" s="6">
        <f t="shared" si="11"/>
        <v>0</v>
      </c>
    </row>
    <row r="124" spans="1:15">
      <c r="A124" s="4">
        <v>45415</v>
      </c>
      <c r="B124" s="6">
        <f t="shared" si="6"/>
        <v>3</v>
      </c>
      <c r="C124" s="6">
        <f t="shared" si="7"/>
        <v>5</v>
      </c>
      <c r="D124" s="6">
        <f t="shared" si="8"/>
        <v>2024</v>
      </c>
      <c r="E124" s="7">
        <v>7.1</v>
      </c>
      <c r="F124" s="7">
        <v>12.33</v>
      </c>
      <c r="G124" s="7">
        <v>4.7169999999999996</v>
      </c>
      <c r="H124" s="8">
        <v>0.1</v>
      </c>
      <c r="I124" s="7">
        <v>6.5609999999999999</v>
      </c>
      <c r="J124" s="7">
        <v>23.77</v>
      </c>
      <c r="K124" s="9">
        <v>6.6710000000000003</v>
      </c>
      <c r="L124" s="7">
        <v>1023.5</v>
      </c>
      <c r="M124" s="6">
        <f t="shared" si="9"/>
        <v>0</v>
      </c>
      <c r="N124" s="6">
        <f t="shared" si="10"/>
        <v>0</v>
      </c>
      <c r="O124" s="6">
        <f t="shared" si="11"/>
        <v>0</v>
      </c>
    </row>
    <row r="125" spans="1:15">
      <c r="A125" s="4">
        <v>45416</v>
      </c>
      <c r="B125" s="6">
        <f t="shared" si="6"/>
        <v>4</v>
      </c>
      <c r="C125" s="6">
        <f t="shared" si="7"/>
        <v>5</v>
      </c>
      <c r="D125" s="6">
        <f t="shared" si="8"/>
        <v>2024</v>
      </c>
      <c r="E125" s="7">
        <v>6.4720000000000004</v>
      </c>
      <c r="F125" s="7">
        <v>12.61</v>
      </c>
      <c r="G125" s="7">
        <v>0.66900000000000004</v>
      </c>
      <c r="H125" s="8">
        <v>0</v>
      </c>
      <c r="I125" s="7">
        <v>4.2329999999999997</v>
      </c>
      <c r="J125" s="7">
        <v>17.829999999999998</v>
      </c>
      <c r="K125" s="9">
        <v>16.12</v>
      </c>
      <c r="L125" s="7">
        <v>1027.3</v>
      </c>
      <c r="M125" s="6">
        <f t="shared" si="9"/>
        <v>0</v>
      </c>
      <c r="N125" s="6">
        <f t="shared" si="10"/>
        <v>0</v>
      </c>
      <c r="O125" s="6">
        <f t="shared" si="11"/>
        <v>0</v>
      </c>
    </row>
    <row r="126" spans="1:15">
      <c r="A126" s="4">
        <v>45417</v>
      </c>
      <c r="B126" s="6">
        <f t="shared" si="6"/>
        <v>5</v>
      </c>
      <c r="C126" s="6">
        <f t="shared" si="7"/>
        <v>5</v>
      </c>
      <c r="D126" s="6">
        <f t="shared" si="8"/>
        <v>2024</v>
      </c>
      <c r="E126" s="7">
        <v>9.4499999999999993</v>
      </c>
      <c r="F126" s="7">
        <v>14.99</v>
      </c>
      <c r="G126" s="7">
        <v>-0.442</v>
      </c>
      <c r="H126" s="8">
        <v>0</v>
      </c>
      <c r="I126" s="7">
        <v>2.3959999999999999</v>
      </c>
      <c r="J126" s="7">
        <v>10.39</v>
      </c>
      <c r="K126" s="9">
        <v>2.613</v>
      </c>
      <c r="L126" s="7">
        <v>1020.4</v>
      </c>
      <c r="M126" s="6">
        <f t="shared" si="9"/>
        <v>0</v>
      </c>
      <c r="N126" s="6">
        <f t="shared" si="10"/>
        <v>0</v>
      </c>
      <c r="O126" s="6">
        <f t="shared" si="11"/>
        <v>1</v>
      </c>
    </row>
    <row r="127" spans="1:15">
      <c r="A127" s="4">
        <v>45418</v>
      </c>
      <c r="B127" s="6">
        <f t="shared" si="6"/>
        <v>6</v>
      </c>
      <c r="C127" s="6">
        <f t="shared" si="7"/>
        <v>5</v>
      </c>
      <c r="D127" s="6">
        <f t="shared" si="8"/>
        <v>2024</v>
      </c>
      <c r="E127" s="7">
        <v>10.029999999999999</v>
      </c>
      <c r="F127" s="7">
        <v>13.65</v>
      </c>
      <c r="G127" s="7">
        <v>7.83</v>
      </c>
      <c r="H127" s="8">
        <v>0</v>
      </c>
      <c r="I127" s="7">
        <v>3.3740000000000001</v>
      </c>
      <c r="J127" s="7">
        <v>13.91</v>
      </c>
      <c r="K127" s="9">
        <v>16.54</v>
      </c>
      <c r="L127" s="7">
        <v>1013.6</v>
      </c>
      <c r="M127" s="6">
        <f t="shared" si="9"/>
        <v>0</v>
      </c>
      <c r="N127" s="6">
        <f t="shared" si="10"/>
        <v>0</v>
      </c>
      <c r="O127" s="6">
        <f t="shared" si="11"/>
        <v>0</v>
      </c>
    </row>
    <row r="128" spans="1:15">
      <c r="A128" s="4">
        <v>45419</v>
      </c>
      <c r="B128" s="6">
        <f t="shared" si="6"/>
        <v>7</v>
      </c>
      <c r="C128" s="6">
        <f t="shared" si="7"/>
        <v>5</v>
      </c>
      <c r="D128" s="6">
        <f t="shared" si="8"/>
        <v>2024</v>
      </c>
      <c r="E128" s="7">
        <v>8.48</v>
      </c>
      <c r="F128" s="7">
        <v>13.47</v>
      </c>
      <c r="G128" s="7">
        <v>4.6669999999999998</v>
      </c>
      <c r="H128" s="8">
        <v>0.4</v>
      </c>
      <c r="I128" s="7">
        <v>5.093</v>
      </c>
      <c r="J128" s="7">
        <v>20.059999999999999</v>
      </c>
      <c r="K128" s="9">
        <v>27.2</v>
      </c>
      <c r="L128" s="7">
        <v>1013</v>
      </c>
      <c r="M128" s="6">
        <f t="shared" si="9"/>
        <v>1</v>
      </c>
      <c r="N128" s="6">
        <f t="shared" si="10"/>
        <v>0</v>
      </c>
      <c r="O128" s="6">
        <f t="shared" si="11"/>
        <v>0</v>
      </c>
    </row>
    <row r="129" spans="1:15">
      <c r="A129" s="4">
        <v>45420</v>
      </c>
      <c r="B129" s="6">
        <f t="shared" si="6"/>
        <v>8</v>
      </c>
      <c r="C129" s="6">
        <f t="shared" si="7"/>
        <v>5</v>
      </c>
      <c r="D129" s="6">
        <f t="shared" si="8"/>
        <v>2024</v>
      </c>
      <c r="E129" s="7">
        <v>7.72</v>
      </c>
      <c r="F129" s="7">
        <v>9.8800000000000008</v>
      </c>
      <c r="G129" s="7">
        <v>6.3970000000000002</v>
      </c>
      <c r="H129" s="8">
        <v>0</v>
      </c>
      <c r="I129" s="7">
        <v>5.1929999999999996</v>
      </c>
      <c r="J129" s="7">
        <v>17.43</v>
      </c>
      <c r="K129" s="9">
        <v>19.420000000000002</v>
      </c>
      <c r="L129" s="7">
        <v>1012.9</v>
      </c>
      <c r="M129" s="6">
        <f t="shared" si="9"/>
        <v>0</v>
      </c>
      <c r="N129" s="6">
        <f t="shared" si="10"/>
        <v>0</v>
      </c>
      <c r="O129" s="6">
        <f t="shared" si="11"/>
        <v>0</v>
      </c>
    </row>
    <row r="130" spans="1:15">
      <c r="A130" s="4">
        <v>45421</v>
      </c>
      <c r="B130" s="6">
        <f t="shared" si="6"/>
        <v>9</v>
      </c>
      <c r="C130" s="6">
        <f t="shared" si="7"/>
        <v>5</v>
      </c>
      <c r="D130" s="6">
        <f t="shared" si="8"/>
        <v>2024</v>
      </c>
      <c r="E130" s="7">
        <v>8.42</v>
      </c>
      <c r="F130" s="7">
        <v>11.76</v>
      </c>
      <c r="G130" s="7">
        <v>6.181</v>
      </c>
      <c r="H130" s="8">
        <v>0</v>
      </c>
      <c r="I130" s="7">
        <v>4.7812083333333328</v>
      </c>
      <c r="J130" s="7">
        <v>14.91</v>
      </c>
      <c r="K130" s="9">
        <v>35.989966937497982</v>
      </c>
      <c r="L130" s="7">
        <v>1013</v>
      </c>
      <c r="M130" s="6">
        <f t="shared" si="9"/>
        <v>0</v>
      </c>
      <c r="N130" s="6">
        <f t="shared" si="10"/>
        <v>0</v>
      </c>
      <c r="O130" s="6">
        <f t="shared" si="11"/>
        <v>0</v>
      </c>
    </row>
    <row r="131" spans="1:15">
      <c r="A131" s="4">
        <v>45422</v>
      </c>
      <c r="B131" s="6">
        <f t="shared" ref="B131:B194" si="12">DAY(A131)</f>
        <v>10</v>
      </c>
      <c r="C131" s="6">
        <f t="shared" ref="C131:C194" si="13">MONTH(A131)</f>
        <v>5</v>
      </c>
      <c r="D131" s="6">
        <f t="shared" ref="D131:D194" si="14">YEAR(A131)</f>
        <v>2024</v>
      </c>
      <c r="E131" s="7">
        <v>7.94</v>
      </c>
      <c r="F131" s="7">
        <v>14.23</v>
      </c>
      <c r="G131" s="7">
        <v>1.012</v>
      </c>
      <c r="H131" s="8">
        <v>0</v>
      </c>
      <c r="I131" s="7">
        <v>4.4520833333333334</v>
      </c>
      <c r="J131" s="7">
        <v>16.239999999999998</v>
      </c>
      <c r="K131" s="9">
        <v>33.401610703488053</v>
      </c>
      <c r="L131" s="7">
        <v>1012.9</v>
      </c>
      <c r="M131" s="6">
        <f t="shared" ref="M131:M194" si="15">IF(H131&gt;0.19,1,0)</f>
        <v>0</v>
      </c>
      <c r="N131" s="6">
        <f t="shared" ref="N131:N194" si="16">IF(H131&gt;0.99,1,0)</f>
        <v>0</v>
      </c>
      <c r="O131" s="6">
        <f t="shared" ref="O131:O194" si="17">IF(G131&lt;0,1,0)</f>
        <v>0</v>
      </c>
    </row>
    <row r="132" spans="1:15">
      <c r="A132" s="4">
        <v>45423</v>
      </c>
      <c r="B132" s="6">
        <f t="shared" si="12"/>
        <v>11</v>
      </c>
      <c r="C132" s="6">
        <f t="shared" si="13"/>
        <v>5</v>
      </c>
      <c r="D132" s="6">
        <f t="shared" si="14"/>
        <v>2024</v>
      </c>
      <c r="E132" s="7">
        <v>5.8179999999999996</v>
      </c>
      <c r="F132" s="7">
        <v>11.23</v>
      </c>
      <c r="G132" s="7">
        <v>0.433</v>
      </c>
      <c r="H132" s="8">
        <v>0</v>
      </c>
      <c r="I132" s="7">
        <v>3.18</v>
      </c>
      <c r="J132" s="7">
        <v>15.11</v>
      </c>
      <c r="K132" s="9">
        <v>24.56</v>
      </c>
      <c r="L132" s="7">
        <v>1013.7</v>
      </c>
      <c r="M132" s="6">
        <f t="shared" si="15"/>
        <v>0</v>
      </c>
      <c r="N132" s="6">
        <f t="shared" si="16"/>
        <v>0</v>
      </c>
      <c r="O132" s="6">
        <f t="shared" si="17"/>
        <v>0</v>
      </c>
    </row>
    <row r="133" spans="1:15">
      <c r="A133" s="4">
        <v>45424</v>
      </c>
      <c r="B133" s="6">
        <f t="shared" si="12"/>
        <v>12</v>
      </c>
      <c r="C133" s="6">
        <f t="shared" si="13"/>
        <v>5</v>
      </c>
      <c r="D133" s="6">
        <f t="shared" si="14"/>
        <v>2024</v>
      </c>
      <c r="E133" s="7">
        <v>5.3040000000000003</v>
      </c>
      <c r="F133" s="7">
        <v>11.98</v>
      </c>
      <c r="G133" s="7">
        <v>-2.6219999999999999</v>
      </c>
      <c r="H133" s="8">
        <v>0</v>
      </c>
      <c r="I133" s="7">
        <v>1.8620000000000001</v>
      </c>
      <c r="J133" s="7">
        <v>11.72</v>
      </c>
      <c r="K133" s="9">
        <v>15.27</v>
      </c>
      <c r="L133" s="7">
        <v>1015.7</v>
      </c>
      <c r="M133" s="6">
        <f t="shared" si="15"/>
        <v>0</v>
      </c>
      <c r="N133" s="6">
        <f t="shared" si="16"/>
        <v>0</v>
      </c>
      <c r="O133" s="6">
        <f t="shared" si="17"/>
        <v>1</v>
      </c>
    </row>
    <row r="134" spans="1:15">
      <c r="A134" s="4">
        <v>45425</v>
      </c>
      <c r="B134" s="6">
        <f t="shared" si="12"/>
        <v>13</v>
      </c>
      <c r="C134" s="6">
        <f t="shared" si="13"/>
        <v>5</v>
      </c>
      <c r="D134" s="6">
        <f t="shared" si="14"/>
        <v>2024</v>
      </c>
      <c r="E134" s="7">
        <v>6.8280000000000003</v>
      </c>
      <c r="F134" s="7">
        <v>13.53</v>
      </c>
      <c r="G134" s="7">
        <v>-1.6479999999999999</v>
      </c>
      <c r="H134" s="8">
        <v>0</v>
      </c>
      <c r="I134" s="7">
        <v>2.6179999999999999</v>
      </c>
      <c r="J134" s="7">
        <v>17.2</v>
      </c>
      <c r="K134" s="9">
        <v>215.8</v>
      </c>
      <c r="L134" s="7">
        <v>1015.4</v>
      </c>
      <c r="M134" s="6">
        <f t="shared" si="15"/>
        <v>0</v>
      </c>
      <c r="N134" s="6">
        <f t="shared" si="16"/>
        <v>0</v>
      </c>
      <c r="O134" s="6">
        <f t="shared" si="17"/>
        <v>1</v>
      </c>
    </row>
    <row r="135" spans="1:15">
      <c r="A135" s="4">
        <v>45426</v>
      </c>
      <c r="B135" s="6">
        <f t="shared" si="12"/>
        <v>14</v>
      </c>
      <c r="C135" s="6">
        <f t="shared" si="13"/>
        <v>5</v>
      </c>
      <c r="D135" s="6">
        <f t="shared" si="14"/>
        <v>2024</v>
      </c>
      <c r="E135" s="7">
        <v>8.3000000000000007</v>
      </c>
      <c r="F135" s="7">
        <v>14.22</v>
      </c>
      <c r="G135" s="7">
        <v>1.4410000000000001</v>
      </c>
      <c r="H135" s="8">
        <v>0</v>
      </c>
      <c r="I135" s="7">
        <v>3.79</v>
      </c>
      <c r="J135" s="7">
        <v>18.489999999999998</v>
      </c>
      <c r="K135" s="9">
        <v>204.3</v>
      </c>
      <c r="L135" s="7">
        <v>1012.9</v>
      </c>
      <c r="M135" s="6">
        <f t="shared" si="15"/>
        <v>0</v>
      </c>
      <c r="N135" s="6">
        <f t="shared" si="16"/>
        <v>0</v>
      </c>
      <c r="O135" s="6">
        <f t="shared" si="17"/>
        <v>0</v>
      </c>
    </row>
    <row r="136" spans="1:15">
      <c r="A136" s="4">
        <v>45427</v>
      </c>
      <c r="B136" s="6">
        <f t="shared" si="12"/>
        <v>15</v>
      </c>
      <c r="C136" s="6">
        <f t="shared" si="13"/>
        <v>5</v>
      </c>
      <c r="D136" s="6">
        <f t="shared" si="14"/>
        <v>2024</v>
      </c>
      <c r="E136" s="7">
        <v>10.6</v>
      </c>
      <c r="F136" s="7">
        <v>17.73</v>
      </c>
      <c r="G136" s="7">
        <v>1.0089999999999999</v>
      </c>
      <c r="H136" s="8">
        <v>0.1</v>
      </c>
      <c r="I136" s="7">
        <v>2.3039999999999998</v>
      </c>
      <c r="J136" s="7">
        <v>11.16</v>
      </c>
      <c r="K136" s="9">
        <v>283.60000000000002</v>
      </c>
      <c r="L136" s="7">
        <v>1015.9</v>
      </c>
      <c r="M136" s="6">
        <f t="shared" si="15"/>
        <v>0</v>
      </c>
      <c r="N136" s="6">
        <f t="shared" si="16"/>
        <v>0</v>
      </c>
      <c r="O136" s="6">
        <f t="shared" si="17"/>
        <v>0</v>
      </c>
    </row>
    <row r="137" spans="1:15">
      <c r="A137" s="4">
        <v>45428</v>
      </c>
      <c r="B137" s="6">
        <f t="shared" si="12"/>
        <v>16</v>
      </c>
      <c r="C137" s="6">
        <f t="shared" si="13"/>
        <v>5</v>
      </c>
      <c r="D137" s="6">
        <f t="shared" si="14"/>
        <v>2024</v>
      </c>
      <c r="E137" s="7">
        <v>8.56</v>
      </c>
      <c r="F137" s="7">
        <v>14</v>
      </c>
      <c r="G137" s="7">
        <v>0.19500000000000001</v>
      </c>
      <c r="H137" s="8">
        <v>10.1</v>
      </c>
      <c r="I137" s="7">
        <v>3.9489999999999998</v>
      </c>
      <c r="J137" s="7">
        <v>15.17</v>
      </c>
      <c r="K137" s="9">
        <v>229.7</v>
      </c>
      <c r="L137" s="7">
        <v>1016.4</v>
      </c>
      <c r="M137" s="6">
        <f t="shared" si="15"/>
        <v>1</v>
      </c>
      <c r="N137" s="6">
        <f t="shared" si="16"/>
        <v>1</v>
      </c>
      <c r="O137" s="6">
        <f t="shared" si="17"/>
        <v>0</v>
      </c>
    </row>
    <row r="138" spans="1:15">
      <c r="A138" s="4">
        <v>45429</v>
      </c>
      <c r="B138" s="6">
        <f t="shared" si="12"/>
        <v>17</v>
      </c>
      <c r="C138" s="6">
        <f t="shared" si="13"/>
        <v>5</v>
      </c>
      <c r="D138" s="6">
        <f t="shared" si="14"/>
        <v>2024</v>
      </c>
      <c r="E138" s="7">
        <v>10.72</v>
      </c>
      <c r="F138" s="7">
        <v>18.93</v>
      </c>
      <c r="G138" s="7">
        <v>1.94</v>
      </c>
      <c r="H138" s="8">
        <v>0.1</v>
      </c>
      <c r="I138" s="7">
        <v>2.1749999999999998</v>
      </c>
      <c r="J138" s="7">
        <v>13.08</v>
      </c>
      <c r="K138" s="9">
        <v>284.10000000000002</v>
      </c>
      <c r="L138" s="7">
        <v>1023.8</v>
      </c>
      <c r="M138" s="6">
        <f t="shared" si="15"/>
        <v>0</v>
      </c>
      <c r="N138" s="6">
        <f t="shared" si="16"/>
        <v>0</v>
      </c>
      <c r="O138" s="6">
        <f t="shared" si="17"/>
        <v>0</v>
      </c>
    </row>
    <row r="139" spans="1:15">
      <c r="A139" s="4">
        <v>45430</v>
      </c>
      <c r="B139" s="6">
        <f t="shared" si="12"/>
        <v>18</v>
      </c>
      <c r="C139" s="6">
        <f t="shared" si="13"/>
        <v>5</v>
      </c>
      <c r="D139" s="6">
        <f t="shared" si="14"/>
        <v>2024</v>
      </c>
      <c r="E139" s="7">
        <v>11.28</v>
      </c>
      <c r="F139" s="7">
        <v>19.260000000000002</v>
      </c>
      <c r="G139" s="7">
        <v>2.0299999999999998</v>
      </c>
      <c r="H139" s="8">
        <v>0</v>
      </c>
      <c r="I139" s="7">
        <v>1.4990000000000001</v>
      </c>
      <c r="J139" s="7">
        <v>7.54</v>
      </c>
      <c r="K139" s="9">
        <v>174.8</v>
      </c>
      <c r="L139" s="7">
        <v>1029.3</v>
      </c>
      <c r="M139" s="6">
        <f t="shared" si="15"/>
        <v>0</v>
      </c>
      <c r="N139" s="6">
        <f t="shared" si="16"/>
        <v>0</v>
      </c>
      <c r="O139" s="6">
        <f t="shared" si="17"/>
        <v>0</v>
      </c>
    </row>
    <row r="140" spans="1:15">
      <c r="A140" s="4">
        <v>45431</v>
      </c>
      <c r="B140" s="6">
        <f t="shared" si="12"/>
        <v>19</v>
      </c>
      <c r="C140" s="6">
        <f t="shared" si="13"/>
        <v>5</v>
      </c>
      <c r="D140" s="6">
        <f t="shared" si="14"/>
        <v>2024</v>
      </c>
      <c r="E140" s="7">
        <v>13.2</v>
      </c>
      <c r="F140" s="7">
        <v>20.100000000000001</v>
      </c>
      <c r="G140" s="7">
        <v>4.6399999999999997</v>
      </c>
      <c r="H140" s="8">
        <v>0</v>
      </c>
      <c r="I140" s="7">
        <v>2.6190000000000002</v>
      </c>
      <c r="J140" s="7">
        <v>12.82</v>
      </c>
      <c r="K140" s="9">
        <v>227</v>
      </c>
      <c r="L140" s="7">
        <v>1029.5999999999999</v>
      </c>
      <c r="M140" s="6">
        <f t="shared" si="15"/>
        <v>0</v>
      </c>
      <c r="N140" s="6">
        <f t="shared" si="16"/>
        <v>0</v>
      </c>
      <c r="O140" s="6">
        <f t="shared" si="17"/>
        <v>0</v>
      </c>
    </row>
    <row r="141" spans="1:15">
      <c r="A141" s="4">
        <v>45432</v>
      </c>
      <c r="B141" s="6">
        <f t="shared" si="12"/>
        <v>20</v>
      </c>
      <c r="C141" s="6">
        <f t="shared" si="13"/>
        <v>5</v>
      </c>
      <c r="D141" s="6">
        <f t="shared" si="14"/>
        <v>2024</v>
      </c>
      <c r="E141" s="7">
        <v>14.6</v>
      </c>
      <c r="F141" s="7">
        <v>21.91</v>
      </c>
      <c r="G141" s="7">
        <v>6.9180000000000001</v>
      </c>
      <c r="H141" s="8">
        <v>0</v>
      </c>
      <c r="I141" s="7">
        <v>1.1759999999999999</v>
      </c>
      <c r="J141" s="7">
        <v>5.4790000000000001</v>
      </c>
      <c r="K141" s="9">
        <v>229.8</v>
      </c>
      <c r="L141" s="7">
        <v>1032.0999999999999</v>
      </c>
      <c r="M141" s="6">
        <f t="shared" si="15"/>
        <v>0</v>
      </c>
      <c r="N141" s="6">
        <f t="shared" si="16"/>
        <v>0</v>
      </c>
      <c r="O141" s="6">
        <f t="shared" si="17"/>
        <v>0</v>
      </c>
    </row>
    <row r="142" spans="1:15">
      <c r="A142" s="4">
        <v>45433</v>
      </c>
      <c r="B142" s="6">
        <f t="shared" si="12"/>
        <v>21</v>
      </c>
      <c r="C142" s="6">
        <f t="shared" si="13"/>
        <v>5</v>
      </c>
      <c r="D142" s="6">
        <f t="shared" si="14"/>
        <v>2024</v>
      </c>
      <c r="E142" s="7">
        <v>18.02</v>
      </c>
      <c r="F142" s="7">
        <v>24.91</v>
      </c>
      <c r="G142" s="7">
        <v>9.77</v>
      </c>
      <c r="H142" s="8">
        <v>0</v>
      </c>
      <c r="I142" s="7">
        <v>2.532</v>
      </c>
      <c r="J142" s="7">
        <v>12.29</v>
      </c>
      <c r="K142" s="9">
        <v>32.46</v>
      </c>
      <c r="L142" s="7">
        <v>1031.5</v>
      </c>
      <c r="M142" s="6">
        <f t="shared" si="15"/>
        <v>0</v>
      </c>
      <c r="N142" s="6">
        <f t="shared" si="16"/>
        <v>0</v>
      </c>
      <c r="O142" s="6">
        <f t="shared" si="17"/>
        <v>0</v>
      </c>
    </row>
    <row r="143" spans="1:15">
      <c r="A143" s="4">
        <v>45434</v>
      </c>
      <c r="B143" s="6">
        <f t="shared" si="12"/>
        <v>22</v>
      </c>
      <c r="C143" s="6">
        <f t="shared" si="13"/>
        <v>5</v>
      </c>
      <c r="D143" s="6">
        <f t="shared" si="14"/>
        <v>2024</v>
      </c>
      <c r="E143" s="7">
        <v>16.739999999999998</v>
      </c>
      <c r="F143" s="7">
        <v>24.94</v>
      </c>
      <c r="G143" s="7">
        <v>7.2</v>
      </c>
      <c r="H143" s="8">
        <v>0</v>
      </c>
      <c r="I143" s="7">
        <v>2.4620000000000002</v>
      </c>
      <c r="J143" s="7">
        <v>13.35</v>
      </c>
      <c r="K143" s="9">
        <v>55.46</v>
      </c>
      <c r="L143" s="7">
        <v>1028.3</v>
      </c>
      <c r="M143" s="6">
        <f t="shared" si="15"/>
        <v>0</v>
      </c>
      <c r="N143" s="6">
        <f t="shared" si="16"/>
        <v>0</v>
      </c>
      <c r="O143" s="6">
        <f t="shared" si="17"/>
        <v>0</v>
      </c>
    </row>
    <row r="144" spans="1:15">
      <c r="A144" s="4">
        <v>45435</v>
      </c>
      <c r="B144" s="6">
        <f t="shared" si="12"/>
        <v>23</v>
      </c>
      <c r="C144" s="6">
        <f t="shared" si="13"/>
        <v>5</v>
      </c>
      <c r="D144" s="6">
        <f t="shared" si="14"/>
        <v>2024</v>
      </c>
      <c r="E144" s="7">
        <v>17.39</v>
      </c>
      <c r="F144" s="7">
        <v>27.23</v>
      </c>
      <c r="G144" s="7">
        <v>6.1360000000000001</v>
      </c>
      <c r="H144" s="8">
        <v>0</v>
      </c>
      <c r="I144" s="7">
        <v>1.887</v>
      </c>
      <c r="J144" s="7">
        <v>10.26</v>
      </c>
      <c r="K144" s="9">
        <v>213.5</v>
      </c>
      <c r="L144" s="7">
        <v>1023.7</v>
      </c>
      <c r="M144" s="6">
        <f t="shared" si="15"/>
        <v>0</v>
      </c>
      <c r="N144" s="6">
        <f t="shared" si="16"/>
        <v>0</v>
      </c>
      <c r="O144" s="6">
        <f t="shared" si="17"/>
        <v>0</v>
      </c>
    </row>
    <row r="145" spans="1:15">
      <c r="A145" s="4">
        <v>45436</v>
      </c>
      <c r="B145" s="6">
        <f t="shared" si="12"/>
        <v>24</v>
      </c>
      <c r="C145" s="6">
        <f t="shared" si="13"/>
        <v>5</v>
      </c>
      <c r="D145" s="6">
        <f t="shared" si="14"/>
        <v>2024</v>
      </c>
      <c r="E145" s="7">
        <v>19.149999999999999</v>
      </c>
      <c r="F145" s="7">
        <v>27.81</v>
      </c>
      <c r="G145" s="7">
        <v>7.46</v>
      </c>
      <c r="H145" s="8">
        <v>0</v>
      </c>
      <c r="I145" s="7">
        <v>2.802</v>
      </c>
      <c r="J145" s="7">
        <v>11.82</v>
      </c>
      <c r="K145" s="9">
        <v>252.5</v>
      </c>
      <c r="L145" s="7">
        <v>1014.8</v>
      </c>
      <c r="M145" s="6">
        <f t="shared" si="15"/>
        <v>0</v>
      </c>
      <c r="N145" s="6">
        <f t="shared" si="16"/>
        <v>0</v>
      </c>
      <c r="O145" s="6">
        <f t="shared" si="17"/>
        <v>0</v>
      </c>
    </row>
    <row r="146" spans="1:15">
      <c r="A146" s="4">
        <v>45437</v>
      </c>
      <c r="B146" s="6">
        <f t="shared" si="12"/>
        <v>25</v>
      </c>
      <c r="C146" s="6">
        <f t="shared" si="13"/>
        <v>5</v>
      </c>
      <c r="D146" s="6">
        <f t="shared" si="14"/>
        <v>2024</v>
      </c>
      <c r="E146" s="7">
        <v>15.52</v>
      </c>
      <c r="F146" s="7">
        <v>22.05</v>
      </c>
      <c r="G146" s="7">
        <v>9.6999999999999993</v>
      </c>
      <c r="H146" s="8">
        <v>0</v>
      </c>
      <c r="I146" s="7">
        <v>4.0659999999999998</v>
      </c>
      <c r="J146" s="7">
        <v>14.91</v>
      </c>
      <c r="K146" s="9">
        <v>54.71</v>
      </c>
      <c r="L146" s="7">
        <v>1011.6</v>
      </c>
      <c r="M146" s="6">
        <f t="shared" si="15"/>
        <v>0</v>
      </c>
      <c r="N146" s="6">
        <f t="shared" si="16"/>
        <v>0</v>
      </c>
      <c r="O146" s="6">
        <f t="shared" si="17"/>
        <v>0</v>
      </c>
    </row>
    <row r="147" spans="1:15">
      <c r="A147" s="4">
        <v>45438</v>
      </c>
      <c r="B147" s="6">
        <f t="shared" si="12"/>
        <v>26</v>
      </c>
      <c r="C147" s="6">
        <f t="shared" si="13"/>
        <v>5</v>
      </c>
      <c r="D147" s="6">
        <f t="shared" si="14"/>
        <v>2024</v>
      </c>
      <c r="E147" s="7">
        <v>12.95</v>
      </c>
      <c r="F147" s="7">
        <v>19.27</v>
      </c>
      <c r="G147" s="7">
        <v>8.67</v>
      </c>
      <c r="H147" s="8">
        <v>3.4</v>
      </c>
      <c r="I147" s="7">
        <v>4.0369999999999999</v>
      </c>
      <c r="J147" s="7">
        <v>12.98</v>
      </c>
      <c r="K147" s="9">
        <v>57.31</v>
      </c>
      <c r="L147" s="7">
        <v>1009.1</v>
      </c>
      <c r="M147" s="6">
        <f t="shared" si="15"/>
        <v>1</v>
      </c>
      <c r="N147" s="6">
        <f t="shared" si="16"/>
        <v>1</v>
      </c>
      <c r="O147" s="6">
        <f t="shared" si="17"/>
        <v>0</v>
      </c>
    </row>
    <row r="148" spans="1:15">
      <c r="A148" s="4">
        <v>45439</v>
      </c>
      <c r="B148" s="6">
        <f t="shared" si="12"/>
        <v>27</v>
      </c>
      <c r="C148" s="6">
        <f t="shared" si="13"/>
        <v>5</v>
      </c>
      <c r="D148" s="6">
        <f t="shared" si="14"/>
        <v>2024</v>
      </c>
      <c r="E148" s="7">
        <v>12.08</v>
      </c>
      <c r="F148" s="7">
        <v>17.690000000000001</v>
      </c>
      <c r="G148" s="7">
        <v>8.69</v>
      </c>
      <c r="H148" s="8">
        <v>0</v>
      </c>
      <c r="I148" s="7">
        <v>2.6720000000000002</v>
      </c>
      <c r="J148" s="7">
        <v>13.48</v>
      </c>
      <c r="K148" s="9">
        <v>271.7</v>
      </c>
      <c r="L148" s="7">
        <v>1010.5</v>
      </c>
      <c r="M148" s="6">
        <f t="shared" si="15"/>
        <v>0</v>
      </c>
      <c r="N148" s="6">
        <f t="shared" si="16"/>
        <v>0</v>
      </c>
      <c r="O148" s="6">
        <f t="shared" si="17"/>
        <v>0</v>
      </c>
    </row>
    <row r="149" spans="1:15">
      <c r="A149" s="4">
        <v>45440</v>
      </c>
      <c r="B149" s="6">
        <f t="shared" si="12"/>
        <v>28</v>
      </c>
      <c r="C149" s="6">
        <f t="shared" si="13"/>
        <v>5</v>
      </c>
      <c r="D149" s="6">
        <f t="shared" si="14"/>
        <v>2024</v>
      </c>
      <c r="E149" s="7">
        <v>12.43</v>
      </c>
      <c r="F149" s="7">
        <v>18.86</v>
      </c>
      <c r="G149" s="7">
        <v>5.0389999999999997</v>
      </c>
      <c r="H149" s="8">
        <v>0</v>
      </c>
      <c r="I149" s="7">
        <v>4.6059999999999999</v>
      </c>
      <c r="J149" s="7">
        <v>17.63</v>
      </c>
      <c r="K149" s="9">
        <v>240.4</v>
      </c>
      <c r="L149" s="7">
        <v>1015</v>
      </c>
      <c r="M149" s="6">
        <f t="shared" si="15"/>
        <v>0</v>
      </c>
      <c r="N149" s="6">
        <f t="shared" si="16"/>
        <v>0</v>
      </c>
      <c r="O149" s="6">
        <f t="shared" si="17"/>
        <v>0</v>
      </c>
    </row>
    <row r="150" spans="1:15">
      <c r="A150" s="4">
        <v>45441</v>
      </c>
      <c r="B150" s="6">
        <f t="shared" si="12"/>
        <v>29</v>
      </c>
      <c r="C150" s="6">
        <f t="shared" si="13"/>
        <v>5</v>
      </c>
      <c r="D150" s="6">
        <f t="shared" si="14"/>
        <v>2024</v>
      </c>
      <c r="E150" s="7">
        <v>12.08</v>
      </c>
      <c r="F150" s="7">
        <v>15.75</v>
      </c>
      <c r="G150" s="7">
        <v>7.48</v>
      </c>
      <c r="H150" s="8">
        <v>1.7</v>
      </c>
      <c r="I150" s="7">
        <v>4.657</v>
      </c>
      <c r="J150" s="7">
        <v>17.399999999999999</v>
      </c>
      <c r="K150" s="9">
        <v>206.3</v>
      </c>
      <c r="L150" s="7">
        <v>1010.6</v>
      </c>
      <c r="M150" s="6">
        <f t="shared" si="15"/>
        <v>1</v>
      </c>
      <c r="N150" s="6">
        <f t="shared" si="16"/>
        <v>1</v>
      </c>
      <c r="O150" s="6">
        <f t="shared" si="17"/>
        <v>0</v>
      </c>
    </row>
    <row r="151" spans="1:15">
      <c r="A151" s="4">
        <v>45442</v>
      </c>
      <c r="B151" s="6">
        <f t="shared" si="12"/>
        <v>30</v>
      </c>
      <c r="C151" s="6">
        <f t="shared" si="13"/>
        <v>5</v>
      </c>
      <c r="D151" s="6">
        <f t="shared" si="14"/>
        <v>2024</v>
      </c>
      <c r="E151" s="7">
        <v>14.51</v>
      </c>
      <c r="F151" s="7">
        <v>19.7</v>
      </c>
      <c r="G151" s="7">
        <v>12.04</v>
      </c>
      <c r="H151" s="8">
        <v>0</v>
      </c>
      <c r="I151" s="7">
        <v>4.976</v>
      </c>
      <c r="J151" s="7">
        <v>21.88</v>
      </c>
      <c r="K151" s="9">
        <v>280.60000000000002</v>
      </c>
      <c r="L151" s="7">
        <v>1012.1</v>
      </c>
      <c r="M151" s="6">
        <f t="shared" si="15"/>
        <v>0</v>
      </c>
      <c r="N151" s="6">
        <f t="shared" si="16"/>
        <v>0</v>
      </c>
      <c r="O151" s="6">
        <f t="shared" si="17"/>
        <v>0</v>
      </c>
    </row>
    <row r="152" spans="1:15">
      <c r="A152" s="4">
        <v>45443</v>
      </c>
      <c r="B152" s="6">
        <f t="shared" si="12"/>
        <v>31</v>
      </c>
      <c r="C152" s="6">
        <f t="shared" si="13"/>
        <v>5</v>
      </c>
      <c r="D152" s="6">
        <f t="shared" si="14"/>
        <v>2024</v>
      </c>
      <c r="E152" s="7">
        <v>12.74</v>
      </c>
      <c r="F152" s="7">
        <v>17.45</v>
      </c>
      <c r="G152" s="7">
        <v>8.31</v>
      </c>
      <c r="H152" s="8">
        <v>0.3</v>
      </c>
      <c r="I152" s="7">
        <v>2.7719999999999998</v>
      </c>
      <c r="J152" s="7">
        <v>13.61</v>
      </c>
      <c r="K152" s="9">
        <v>0.13</v>
      </c>
      <c r="L152" s="7">
        <v>1020.2</v>
      </c>
      <c r="M152" s="6">
        <f t="shared" si="15"/>
        <v>1</v>
      </c>
      <c r="N152" s="6">
        <f t="shared" si="16"/>
        <v>0</v>
      </c>
      <c r="O152" s="6">
        <f t="shared" si="17"/>
        <v>0</v>
      </c>
    </row>
    <row r="153" spans="1:15">
      <c r="A153" s="4">
        <v>45444</v>
      </c>
      <c r="B153" s="6">
        <f t="shared" si="12"/>
        <v>1</v>
      </c>
      <c r="C153" s="6">
        <f t="shared" si="13"/>
        <v>6</v>
      </c>
      <c r="D153" s="6">
        <f t="shared" si="14"/>
        <v>2024</v>
      </c>
      <c r="E153" s="7">
        <v>12.12</v>
      </c>
      <c r="F153" s="7">
        <v>14.85</v>
      </c>
      <c r="G153" s="7">
        <v>10.33</v>
      </c>
      <c r="H153" s="8">
        <v>0.9</v>
      </c>
      <c r="I153" s="7">
        <v>1.3660000000000001</v>
      </c>
      <c r="J153" s="7">
        <v>10.96</v>
      </c>
      <c r="K153" s="9">
        <v>124</v>
      </c>
      <c r="L153" s="7">
        <v>1016.5</v>
      </c>
      <c r="M153" s="6">
        <f t="shared" si="15"/>
        <v>1</v>
      </c>
      <c r="N153" s="6">
        <f t="shared" si="16"/>
        <v>0</v>
      </c>
      <c r="O153" s="6">
        <f t="shared" si="17"/>
        <v>0</v>
      </c>
    </row>
    <row r="154" spans="1:15">
      <c r="A154" s="4">
        <v>45445</v>
      </c>
      <c r="B154" s="6">
        <f t="shared" si="12"/>
        <v>2</v>
      </c>
      <c r="C154" s="6">
        <f t="shared" si="13"/>
        <v>6</v>
      </c>
      <c r="D154" s="6">
        <f t="shared" si="14"/>
        <v>2024</v>
      </c>
      <c r="E154" s="7">
        <v>14.98</v>
      </c>
      <c r="F154" s="7">
        <v>22.35</v>
      </c>
      <c r="G154" s="7">
        <v>7.22</v>
      </c>
      <c r="H154" s="8">
        <v>0</v>
      </c>
      <c r="I154" s="7">
        <v>1.84</v>
      </c>
      <c r="J154" s="7">
        <v>10.130000000000001</v>
      </c>
      <c r="K154" s="9">
        <v>14.75</v>
      </c>
      <c r="L154" s="7">
        <v>1022.9</v>
      </c>
      <c r="M154" s="6">
        <f t="shared" si="15"/>
        <v>0</v>
      </c>
      <c r="N154" s="6">
        <f t="shared" si="16"/>
        <v>0</v>
      </c>
      <c r="O154" s="6">
        <f t="shared" si="17"/>
        <v>0</v>
      </c>
    </row>
    <row r="155" spans="1:15">
      <c r="A155" s="4">
        <v>45446</v>
      </c>
      <c r="B155" s="6">
        <f t="shared" si="12"/>
        <v>3</v>
      </c>
      <c r="C155" s="6">
        <f t="shared" si="13"/>
        <v>6</v>
      </c>
      <c r="D155" s="6">
        <f t="shared" si="14"/>
        <v>2024</v>
      </c>
      <c r="E155" s="7">
        <v>15.9</v>
      </c>
      <c r="F155" s="7">
        <v>24.16</v>
      </c>
      <c r="G155" s="7">
        <v>6.1369999999999996</v>
      </c>
      <c r="H155" s="8">
        <v>0</v>
      </c>
      <c r="I155" s="7">
        <v>2.875</v>
      </c>
      <c r="J155" s="7">
        <v>14.88</v>
      </c>
      <c r="K155" s="9">
        <v>68.459999999999994</v>
      </c>
      <c r="L155" s="7">
        <v>1023</v>
      </c>
      <c r="M155" s="6">
        <f t="shared" si="15"/>
        <v>0</v>
      </c>
      <c r="N155" s="6">
        <f t="shared" si="16"/>
        <v>0</v>
      </c>
      <c r="O155" s="6">
        <f t="shared" si="17"/>
        <v>0</v>
      </c>
    </row>
    <row r="156" spans="1:15">
      <c r="A156" s="4">
        <v>45447</v>
      </c>
      <c r="B156" s="6">
        <f t="shared" si="12"/>
        <v>4</v>
      </c>
      <c r="C156" s="6">
        <f t="shared" si="13"/>
        <v>6</v>
      </c>
      <c r="D156" s="6">
        <f t="shared" si="14"/>
        <v>2024</v>
      </c>
      <c r="E156" s="7">
        <v>17.239999999999998</v>
      </c>
      <c r="F156" s="7">
        <v>27.28</v>
      </c>
      <c r="G156" s="7">
        <v>7.44</v>
      </c>
      <c r="H156" s="8">
        <v>0</v>
      </c>
      <c r="I156" s="7">
        <v>2.387</v>
      </c>
      <c r="J156" s="7">
        <v>10.59</v>
      </c>
      <c r="K156" s="9">
        <v>153.30000000000001</v>
      </c>
      <c r="L156" s="7">
        <v>1020.8</v>
      </c>
      <c r="M156" s="6">
        <f t="shared" si="15"/>
        <v>0</v>
      </c>
      <c r="N156" s="6">
        <f t="shared" si="16"/>
        <v>0</v>
      </c>
      <c r="O156" s="6">
        <f t="shared" si="17"/>
        <v>0</v>
      </c>
    </row>
    <row r="157" spans="1:15">
      <c r="A157" s="4">
        <v>45448</v>
      </c>
      <c r="B157" s="6">
        <f t="shared" si="12"/>
        <v>5</v>
      </c>
      <c r="C157" s="6">
        <f t="shared" si="13"/>
        <v>6</v>
      </c>
      <c r="D157" s="6">
        <f t="shared" si="14"/>
        <v>2024</v>
      </c>
      <c r="E157" s="7">
        <v>18.52</v>
      </c>
      <c r="F157" s="7">
        <v>26.56</v>
      </c>
      <c r="G157" s="7">
        <v>7.58</v>
      </c>
      <c r="H157" s="8">
        <v>0.1</v>
      </c>
      <c r="I157" s="7">
        <v>1.9450000000000001</v>
      </c>
      <c r="J157" s="7">
        <v>10.16</v>
      </c>
      <c r="K157" s="9">
        <v>182.8</v>
      </c>
      <c r="L157" s="7">
        <v>1017.9</v>
      </c>
      <c r="M157" s="6">
        <f t="shared" si="15"/>
        <v>0</v>
      </c>
      <c r="N157" s="6">
        <f t="shared" si="16"/>
        <v>0</v>
      </c>
      <c r="O157" s="6">
        <f t="shared" si="17"/>
        <v>0</v>
      </c>
    </row>
    <row r="158" spans="1:15">
      <c r="A158" s="4">
        <v>45449</v>
      </c>
      <c r="B158" s="6">
        <f t="shared" si="12"/>
        <v>6</v>
      </c>
      <c r="C158" s="6">
        <f t="shared" si="13"/>
        <v>6</v>
      </c>
      <c r="D158" s="6">
        <f t="shared" si="14"/>
        <v>2024</v>
      </c>
      <c r="E158" s="7">
        <v>16.98</v>
      </c>
      <c r="F158" s="7">
        <v>23.09</v>
      </c>
      <c r="G158" s="7">
        <v>10.86</v>
      </c>
      <c r="H158" s="8">
        <v>0</v>
      </c>
      <c r="I158" s="7">
        <v>3.62</v>
      </c>
      <c r="J158" s="7">
        <v>14.68</v>
      </c>
      <c r="K158" s="9">
        <v>257.3</v>
      </c>
      <c r="L158" s="7">
        <v>1013.1</v>
      </c>
      <c r="M158" s="6">
        <f t="shared" si="15"/>
        <v>0</v>
      </c>
      <c r="N158" s="6">
        <f t="shared" si="16"/>
        <v>0</v>
      </c>
      <c r="O158" s="6">
        <f t="shared" si="17"/>
        <v>0</v>
      </c>
    </row>
    <row r="159" spans="1:15">
      <c r="A159" s="4">
        <v>45450</v>
      </c>
      <c r="B159" s="6">
        <f t="shared" si="12"/>
        <v>7</v>
      </c>
      <c r="C159" s="6">
        <f t="shared" si="13"/>
        <v>6</v>
      </c>
      <c r="D159" s="6">
        <f t="shared" si="14"/>
        <v>2024</v>
      </c>
      <c r="E159" s="7">
        <v>13.99</v>
      </c>
      <c r="F159" s="7">
        <v>19.47</v>
      </c>
      <c r="G159" s="7">
        <v>8.49</v>
      </c>
      <c r="H159" s="8">
        <v>8.4</v>
      </c>
      <c r="I159" s="7">
        <v>3.8079999999999998</v>
      </c>
      <c r="J159" s="7">
        <v>12.88</v>
      </c>
      <c r="K159" s="9">
        <v>210.5</v>
      </c>
      <c r="L159" s="7">
        <v>1011.1</v>
      </c>
      <c r="M159" s="6">
        <f t="shared" si="15"/>
        <v>1</v>
      </c>
      <c r="N159" s="6">
        <f t="shared" si="16"/>
        <v>1</v>
      </c>
      <c r="O159" s="6">
        <f t="shared" si="17"/>
        <v>0</v>
      </c>
    </row>
    <row r="160" spans="1:15">
      <c r="A160" s="4">
        <v>45451</v>
      </c>
      <c r="B160" s="6">
        <f t="shared" si="12"/>
        <v>8</v>
      </c>
      <c r="C160" s="6">
        <f t="shared" si="13"/>
        <v>6</v>
      </c>
      <c r="D160" s="6">
        <f t="shared" si="14"/>
        <v>2024</v>
      </c>
      <c r="E160" s="7">
        <v>14.49</v>
      </c>
      <c r="F160" s="7">
        <v>19.25</v>
      </c>
      <c r="G160" s="7">
        <v>11.08</v>
      </c>
      <c r="H160" s="8">
        <v>0</v>
      </c>
      <c r="I160" s="7">
        <v>4.1989999999999998</v>
      </c>
      <c r="J160" s="7">
        <v>16.829999999999998</v>
      </c>
      <c r="K160" s="9">
        <v>187.8</v>
      </c>
      <c r="L160" s="7">
        <v>1001.1</v>
      </c>
      <c r="M160" s="6">
        <f t="shared" si="15"/>
        <v>0</v>
      </c>
      <c r="N160" s="6">
        <f t="shared" si="16"/>
        <v>0</v>
      </c>
      <c r="O160" s="6">
        <f t="shared" si="17"/>
        <v>0</v>
      </c>
    </row>
    <row r="161" spans="1:15">
      <c r="A161" s="4">
        <v>45452</v>
      </c>
      <c r="B161" s="6">
        <f t="shared" si="12"/>
        <v>9</v>
      </c>
      <c r="C161" s="6">
        <f t="shared" si="13"/>
        <v>6</v>
      </c>
      <c r="D161" s="6">
        <f t="shared" si="14"/>
        <v>2024</v>
      </c>
      <c r="E161" s="7">
        <v>15.84</v>
      </c>
      <c r="F161" s="7">
        <v>21.19</v>
      </c>
      <c r="G161" s="7">
        <v>11.09</v>
      </c>
      <c r="H161" s="8">
        <v>0</v>
      </c>
      <c r="I161" s="7">
        <v>1.7370000000000001</v>
      </c>
      <c r="J161" s="7">
        <v>9.06</v>
      </c>
      <c r="K161" s="9">
        <v>55.86</v>
      </c>
      <c r="L161" s="7">
        <v>1004.6</v>
      </c>
      <c r="M161" s="6">
        <f t="shared" si="15"/>
        <v>0</v>
      </c>
      <c r="N161" s="6">
        <f t="shared" si="16"/>
        <v>0</v>
      </c>
      <c r="O161" s="6">
        <f t="shared" si="17"/>
        <v>0</v>
      </c>
    </row>
    <row r="162" spans="1:15">
      <c r="A162" s="4">
        <v>45453</v>
      </c>
      <c r="B162" s="6">
        <f t="shared" si="12"/>
        <v>10</v>
      </c>
      <c r="C162" s="6">
        <f t="shared" si="13"/>
        <v>6</v>
      </c>
      <c r="D162" s="6">
        <f t="shared" si="14"/>
        <v>2024</v>
      </c>
      <c r="E162" s="7">
        <v>14.85</v>
      </c>
      <c r="F162" s="7">
        <v>18.04</v>
      </c>
      <c r="G162" s="7">
        <v>13.54</v>
      </c>
      <c r="H162" s="8">
        <v>0.4</v>
      </c>
      <c r="I162" s="7">
        <v>7.3442083333333343</v>
      </c>
      <c r="J162" s="7">
        <v>23.18</v>
      </c>
      <c r="K162" s="9">
        <v>24.045856430361439</v>
      </c>
      <c r="L162" s="7">
        <v>1007.5</v>
      </c>
      <c r="M162" s="6">
        <f t="shared" si="15"/>
        <v>1</v>
      </c>
      <c r="N162" s="6">
        <f t="shared" si="16"/>
        <v>0</v>
      </c>
      <c r="O162" s="6">
        <f t="shared" si="17"/>
        <v>0</v>
      </c>
    </row>
    <row r="163" spans="1:15">
      <c r="A163" s="4">
        <v>45454</v>
      </c>
      <c r="B163" s="6">
        <f t="shared" si="12"/>
        <v>11</v>
      </c>
      <c r="C163" s="6">
        <f t="shared" si="13"/>
        <v>6</v>
      </c>
      <c r="D163" s="6">
        <f t="shared" si="14"/>
        <v>2024</v>
      </c>
      <c r="E163" s="7">
        <v>15.06</v>
      </c>
      <c r="F163" s="7">
        <v>21.27</v>
      </c>
      <c r="G163" s="7">
        <v>11.53</v>
      </c>
      <c r="H163" s="8">
        <v>0</v>
      </c>
      <c r="I163" s="7">
        <v>3.2559999999999998</v>
      </c>
      <c r="J163" s="7">
        <v>18.690000000000001</v>
      </c>
      <c r="K163" s="9">
        <v>7.47</v>
      </c>
      <c r="L163" s="7">
        <v>1010.6</v>
      </c>
      <c r="M163" s="6">
        <f t="shared" si="15"/>
        <v>0</v>
      </c>
      <c r="N163" s="6">
        <f t="shared" si="16"/>
        <v>0</v>
      </c>
      <c r="O163" s="6">
        <f t="shared" si="17"/>
        <v>0</v>
      </c>
    </row>
    <row r="164" spans="1:15">
      <c r="A164" s="4">
        <v>45455</v>
      </c>
      <c r="B164" s="6">
        <f t="shared" si="12"/>
        <v>12</v>
      </c>
      <c r="C164" s="6">
        <f t="shared" si="13"/>
        <v>6</v>
      </c>
      <c r="D164" s="6">
        <f t="shared" si="14"/>
        <v>2024</v>
      </c>
      <c r="E164" s="7">
        <v>14.07</v>
      </c>
      <c r="F164" s="7">
        <v>20.59</v>
      </c>
      <c r="G164" s="7">
        <v>6.0209999999999999</v>
      </c>
      <c r="H164" s="8">
        <v>0</v>
      </c>
      <c r="I164" s="7">
        <v>2.5409999999999999</v>
      </c>
      <c r="J164" s="7">
        <v>16.239999999999998</v>
      </c>
      <c r="K164" s="9">
        <v>353.5</v>
      </c>
      <c r="L164" s="7">
        <v>1015.4</v>
      </c>
      <c r="M164" s="6">
        <f t="shared" si="15"/>
        <v>0</v>
      </c>
      <c r="N164" s="6">
        <f t="shared" si="16"/>
        <v>0</v>
      </c>
      <c r="O164" s="6">
        <f t="shared" si="17"/>
        <v>0</v>
      </c>
    </row>
    <row r="165" spans="1:15">
      <c r="A165" s="4">
        <v>45456</v>
      </c>
      <c r="B165" s="6">
        <f t="shared" si="12"/>
        <v>13</v>
      </c>
      <c r="C165" s="6">
        <f t="shared" si="13"/>
        <v>6</v>
      </c>
      <c r="D165" s="6">
        <f t="shared" si="14"/>
        <v>2024</v>
      </c>
      <c r="E165" s="7">
        <v>14.48</v>
      </c>
      <c r="F165" s="7">
        <v>21.59</v>
      </c>
      <c r="G165" s="7">
        <v>7.74</v>
      </c>
      <c r="H165" s="8">
        <v>1.9</v>
      </c>
      <c r="I165" s="7">
        <v>3.4750000000000001</v>
      </c>
      <c r="J165" s="7">
        <v>16.27</v>
      </c>
      <c r="K165" s="9">
        <v>217.9</v>
      </c>
      <c r="L165" s="7">
        <v>1014.3</v>
      </c>
      <c r="M165" s="6">
        <f t="shared" si="15"/>
        <v>1</v>
      </c>
      <c r="N165" s="6">
        <f t="shared" si="16"/>
        <v>1</v>
      </c>
      <c r="O165" s="6">
        <f t="shared" si="17"/>
        <v>0</v>
      </c>
    </row>
    <row r="166" spans="1:15">
      <c r="A166" s="4">
        <v>45457</v>
      </c>
      <c r="B166" s="6">
        <f t="shared" si="12"/>
        <v>14</v>
      </c>
      <c r="C166" s="6">
        <f t="shared" si="13"/>
        <v>6</v>
      </c>
      <c r="D166" s="6">
        <f t="shared" si="14"/>
        <v>2024</v>
      </c>
      <c r="E166" s="7">
        <v>14.99</v>
      </c>
      <c r="F166" s="7">
        <v>20.260000000000002</v>
      </c>
      <c r="G166" s="7">
        <v>11.69</v>
      </c>
      <c r="H166" s="8">
        <v>0</v>
      </c>
      <c r="I166" s="7">
        <v>5.6950000000000003</v>
      </c>
      <c r="J166" s="7">
        <v>19.29</v>
      </c>
      <c r="K166" s="9">
        <v>24.19</v>
      </c>
      <c r="L166" s="7">
        <v>1017.6</v>
      </c>
      <c r="M166" s="6">
        <f t="shared" si="15"/>
        <v>0</v>
      </c>
      <c r="N166" s="6">
        <f t="shared" si="16"/>
        <v>0</v>
      </c>
      <c r="O166" s="6">
        <f t="shared" si="17"/>
        <v>0</v>
      </c>
    </row>
    <row r="167" spans="1:15">
      <c r="A167" s="4">
        <v>45458</v>
      </c>
      <c r="B167" s="6">
        <f t="shared" si="12"/>
        <v>15</v>
      </c>
      <c r="C167" s="6">
        <f t="shared" si="13"/>
        <v>6</v>
      </c>
      <c r="D167" s="6">
        <f t="shared" si="14"/>
        <v>2024</v>
      </c>
      <c r="E167" s="7">
        <v>12.73</v>
      </c>
      <c r="F167" s="7">
        <v>18.45</v>
      </c>
      <c r="G167" s="7">
        <v>6.84</v>
      </c>
      <c r="H167" s="8">
        <v>0</v>
      </c>
      <c r="I167" s="7">
        <v>6.4749999999999996</v>
      </c>
      <c r="J167" s="7">
        <v>21.38</v>
      </c>
      <c r="K167" s="9">
        <v>24.46</v>
      </c>
      <c r="L167" s="7">
        <v>1028.2</v>
      </c>
      <c r="M167" s="6">
        <f t="shared" si="15"/>
        <v>0</v>
      </c>
      <c r="N167" s="6">
        <f t="shared" si="16"/>
        <v>0</v>
      </c>
      <c r="O167" s="6">
        <f t="shared" si="17"/>
        <v>0</v>
      </c>
    </row>
    <row r="168" spans="1:15">
      <c r="A168" s="4">
        <v>45459</v>
      </c>
      <c r="B168" s="6">
        <f t="shared" si="12"/>
        <v>16</v>
      </c>
      <c r="C168" s="6">
        <f t="shared" si="13"/>
        <v>6</v>
      </c>
      <c r="D168" s="6">
        <f t="shared" si="14"/>
        <v>2024</v>
      </c>
      <c r="E168" s="7">
        <v>13.74</v>
      </c>
      <c r="F168" s="7">
        <v>20.22</v>
      </c>
      <c r="G168" s="7">
        <v>7.18</v>
      </c>
      <c r="H168" s="8">
        <v>0</v>
      </c>
      <c r="I168" s="7">
        <v>6.4930000000000003</v>
      </c>
      <c r="J168" s="7">
        <v>18.93</v>
      </c>
      <c r="K168" s="9">
        <v>23.02</v>
      </c>
      <c r="L168" s="7">
        <v>1025.7</v>
      </c>
      <c r="M168" s="6">
        <f t="shared" si="15"/>
        <v>0</v>
      </c>
      <c r="N168" s="6">
        <f t="shared" si="16"/>
        <v>0</v>
      </c>
      <c r="O168" s="6">
        <f t="shared" si="17"/>
        <v>0</v>
      </c>
    </row>
    <row r="169" spans="1:15">
      <c r="A169" s="4">
        <v>45460</v>
      </c>
      <c r="B169" s="6">
        <f t="shared" si="12"/>
        <v>17</v>
      </c>
      <c r="C169" s="6">
        <f t="shared" si="13"/>
        <v>6</v>
      </c>
      <c r="D169" s="6">
        <f t="shared" si="14"/>
        <v>2024</v>
      </c>
      <c r="E169" s="7">
        <v>15.41</v>
      </c>
      <c r="F169" s="7">
        <v>23.1</v>
      </c>
      <c r="G169" s="7">
        <v>6.0380000000000003</v>
      </c>
      <c r="H169" s="8">
        <v>0</v>
      </c>
      <c r="I169" s="7">
        <v>5.1070000000000002</v>
      </c>
      <c r="J169" s="7">
        <v>16.14</v>
      </c>
      <c r="K169" s="9">
        <v>20</v>
      </c>
      <c r="L169" s="7">
        <v>1022.8</v>
      </c>
      <c r="M169" s="6">
        <f t="shared" si="15"/>
        <v>0</v>
      </c>
      <c r="N169" s="6">
        <f t="shared" si="16"/>
        <v>0</v>
      </c>
      <c r="O169" s="6">
        <f t="shared" si="17"/>
        <v>0</v>
      </c>
    </row>
    <row r="170" spans="1:15">
      <c r="A170" s="4">
        <v>45461</v>
      </c>
      <c r="B170" s="6">
        <f t="shared" si="12"/>
        <v>18</v>
      </c>
      <c r="C170" s="6">
        <f t="shared" si="13"/>
        <v>6</v>
      </c>
      <c r="D170" s="6">
        <f t="shared" si="14"/>
        <v>2024</v>
      </c>
      <c r="E170" s="7">
        <v>14.46</v>
      </c>
      <c r="F170" s="7">
        <v>22.02</v>
      </c>
      <c r="G170" s="7">
        <v>7.95</v>
      </c>
      <c r="H170" s="8">
        <v>2.2999999999999998</v>
      </c>
      <c r="I170" s="7">
        <v>3.5710000000000002</v>
      </c>
      <c r="J170" s="7">
        <v>12.55</v>
      </c>
      <c r="K170" s="9">
        <v>25.65</v>
      </c>
      <c r="L170" s="7">
        <v>1019.7</v>
      </c>
      <c r="M170" s="6">
        <f t="shared" si="15"/>
        <v>1</v>
      </c>
      <c r="N170" s="6">
        <f t="shared" si="16"/>
        <v>1</v>
      </c>
      <c r="O170" s="6">
        <f t="shared" si="17"/>
        <v>0</v>
      </c>
    </row>
    <row r="171" spans="1:15">
      <c r="A171" s="4">
        <v>45462</v>
      </c>
      <c r="B171" s="6">
        <f t="shared" si="12"/>
        <v>19</v>
      </c>
      <c r="C171" s="6">
        <f t="shared" si="13"/>
        <v>6</v>
      </c>
      <c r="D171" s="6">
        <f t="shared" si="14"/>
        <v>2024</v>
      </c>
      <c r="E171" s="7">
        <v>11.32</v>
      </c>
      <c r="F171" s="7">
        <v>16.18</v>
      </c>
      <c r="G171" s="7">
        <v>5.7130000000000001</v>
      </c>
      <c r="H171" s="8">
        <v>0</v>
      </c>
      <c r="I171" s="7">
        <v>4.3449999999999998</v>
      </c>
      <c r="J171" s="7">
        <v>18.53</v>
      </c>
      <c r="K171" s="9">
        <v>5.2679999999999998</v>
      </c>
      <c r="L171" s="7">
        <v>1017.6</v>
      </c>
      <c r="M171" s="6">
        <f t="shared" si="15"/>
        <v>0</v>
      </c>
      <c r="N171" s="6">
        <f t="shared" si="16"/>
        <v>0</v>
      </c>
      <c r="O171" s="6">
        <f t="shared" si="17"/>
        <v>0</v>
      </c>
    </row>
    <row r="172" spans="1:15">
      <c r="A172" s="4">
        <v>45463</v>
      </c>
      <c r="B172" s="6">
        <f t="shared" si="12"/>
        <v>20</v>
      </c>
      <c r="C172" s="6">
        <f t="shared" si="13"/>
        <v>6</v>
      </c>
      <c r="D172" s="6">
        <f t="shared" si="14"/>
        <v>2024</v>
      </c>
      <c r="E172" s="7">
        <v>12.79</v>
      </c>
      <c r="F172" s="7">
        <v>20.05</v>
      </c>
      <c r="G172" s="7">
        <v>5.2729999999999997</v>
      </c>
      <c r="H172" s="8">
        <v>0</v>
      </c>
      <c r="I172" s="7">
        <v>2.7570000000000001</v>
      </c>
      <c r="J172" s="7">
        <v>14.34</v>
      </c>
      <c r="K172" s="9">
        <v>2.875</v>
      </c>
      <c r="L172" s="7">
        <v>1022</v>
      </c>
      <c r="M172" s="6">
        <f t="shared" si="15"/>
        <v>0</v>
      </c>
      <c r="N172" s="6">
        <f t="shared" si="16"/>
        <v>0</v>
      </c>
      <c r="O172" s="6">
        <f t="shared" si="17"/>
        <v>0</v>
      </c>
    </row>
    <row r="173" spans="1:15">
      <c r="A173" s="4">
        <v>45464</v>
      </c>
      <c r="B173" s="6">
        <f t="shared" si="12"/>
        <v>21</v>
      </c>
      <c r="C173" s="6">
        <f t="shared" si="13"/>
        <v>6</v>
      </c>
      <c r="D173" s="6">
        <f t="shared" si="14"/>
        <v>2024</v>
      </c>
      <c r="E173" s="7">
        <v>17.62</v>
      </c>
      <c r="F173" s="7">
        <v>24.68</v>
      </c>
      <c r="G173" s="7">
        <v>8.9600000000000009</v>
      </c>
      <c r="H173" s="8">
        <v>0</v>
      </c>
      <c r="I173" s="7">
        <v>1.883</v>
      </c>
      <c r="J173" s="7">
        <v>9.23</v>
      </c>
      <c r="K173" s="9">
        <v>233.2</v>
      </c>
      <c r="L173" s="7">
        <v>1023.9</v>
      </c>
      <c r="M173" s="6">
        <f t="shared" si="15"/>
        <v>0</v>
      </c>
      <c r="N173" s="6">
        <f t="shared" si="16"/>
        <v>0</v>
      </c>
      <c r="O173" s="6">
        <f t="shared" si="17"/>
        <v>0</v>
      </c>
    </row>
    <row r="174" spans="1:15">
      <c r="A174" s="4">
        <v>45465</v>
      </c>
      <c r="B174" s="6">
        <f t="shared" si="12"/>
        <v>22</v>
      </c>
      <c r="C174" s="6">
        <f t="shared" si="13"/>
        <v>6</v>
      </c>
      <c r="D174" s="6">
        <f t="shared" si="14"/>
        <v>2024</v>
      </c>
      <c r="E174" s="7">
        <v>18.23</v>
      </c>
      <c r="F174" s="7">
        <v>25.38</v>
      </c>
      <c r="G174" s="7">
        <v>9.17</v>
      </c>
      <c r="H174" s="8">
        <v>0</v>
      </c>
      <c r="I174" s="7">
        <v>3.07</v>
      </c>
      <c r="J174" s="7">
        <v>13.68</v>
      </c>
      <c r="K174" s="9">
        <v>230.2</v>
      </c>
      <c r="L174" s="7">
        <v>1024</v>
      </c>
      <c r="M174" s="6">
        <f t="shared" si="15"/>
        <v>0</v>
      </c>
      <c r="N174" s="6">
        <f t="shared" si="16"/>
        <v>0</v>
      </c>
      <c r="O174" s="6">
        <f t="shared" si="17"/>
        <v>0</v>
      </c>
    </row>
    <row r="175" spans="1:15">
      <c r="A175" s="4">
        <v>45466</v>
      </c>
      <c r="B175" s="6">
        <f t="shared" si="12"/>
        <v>23</v>
      </c>
      <c r="C175" s="6">
        <f t="shared" si="13"/>
        <v>6</v>
      </c>
      <c r="D175" s="6">
        <f t="shared" si="14"/>
        <v>2024</v>
      </c>
      <c r="E175" s="7">
        <v>18.07</v>
      </c>
      <c r="F175" s="7">
        <v>25.87</v>
      </c>
      <c r="G175" s="7">
        <v>7.87</v>
      </c>
      <c r="H175" s="8">
        <v>0</v>
      </c>
      <c r="I175" s="7">
        <v>3.22</v>
      </c>
      <c r="J175" s="7">
        <v>13.41</v>
      </c>
      <c r="K175" s="9">
        <v>223.1</v>
      </c>
      <c r="L175" s="7">
        <v>1022.9</v>
      </c>
      <c r="M175" s="6">
        <f t="shared" si="15"/>
        <v>0</v>
      </c>
      <c r="N175" s="6">
        <f t="shared" si="16"/>
        <v>0</v>
      </c>
      <c r="O175" s="6">
        <f t="shared" si="17"/>
        <v>0</v>
      </c>
    </row>
    <row r="176" spans="1:15">
      <c r="A176" s="4">
        <v>45467</v>
      </c>
      <c r="B176" s="6">
        <f t="shared" si="12"/>
        <v>24</v>
      </c>
      <c r="C176" s="6">
        <f t="shared" si="13"/>
        <v>6</v>
      </c>
      <c r="D176" s="6">
        <f t="shared" si="14"/>
        <v>2024</v>
      </c>
      <c r="E176" s="7">
        <v>18.13</v>
      </c>
      <c r="F176" s="7">
        <v>24.95</v>
      </c>
      <c r="G176" s="7">
        <v>8.58</v>
      </c>
      <c r="H176" s="8">
        <v>0</v>
      </c>
      <c r="I176" s="7">
        <v>2.839</v>
      </c>
      <c r="J176" s="7">
        <v>11.72</v>
      </c>
      <c r="K176" s="9">
        <v>256.89999999999998</v>
      </c>
      <c r="L176" s="7">
        <v>1019.4</v>
      </c>
      <c r="M176" s="6">
        <f t="shared" si="15"/>
        <v>0</v>
      </c>
      <c r="N176" s="6">
        <f t="shared" si="16"/>
        <v>0</v>
      </c>
      <c r="O176" s="6">
        <f t="shared" si="17"/>
        <v>0</v>
      </c>
    </row>
    <row r="177" spans="1:15">
      <c r="A177" s="4">
        <v>45468</v>
      </c>
      <c r="B177" s="6">
        <f t="shared" si="12"/>
        <v>25</v>
      </c>
      <c r="C177" s="6">
        <f t="shared" si="13"/>
        <v>6</v>
      </c>
      <c r="D177" s="6">
        <f t="shared" si="14"/>
        <v>2024</v>
      </c>
      <c r="E177" s="7">
        <v>19.440000000000001</v>
      </c>
      <c r="F177" s="7">
        <v>26.71</v>
      </c>
      <c r="G177" s="7">
        <v>11.01</v>
      </c>
      <c r="H177" s="8">
        <v>0</v>
      </c>
      <c r="I177" s="7">
        <v>1.8740000000000001</v>
      </c>
      <c r="J177" s="7">
        <v>8.6300000000000008</v>
      </c>
      <c r="K177" s="9">
        <v>350.5</v>
      </c>
      <c r="L177" s="7">
        <v>1017.2</v>
      </c>
      <c r="M177" s="6">
        <f t="shared" si="15"/>
        <v>0</v>
      </c>
      <c r="N177" s="6">
        <f t="shared" si="16"/>
        <v>0</v>
      </c>
      <c r="O177" s="6">
        <f t="shared" si="17"/>
        <v>0</v>
      </c>
    </row>
    <row r="178" spans="1:15">
      <c r="A178" s="4">
        <v>45469</v>
      </c>
      <c r="B178" s="6">
        <f t="shared" si="12"/>
        <v>26</v>
      </c>
      <c r="C178" s="6">
        <f t="shared" si="13"/>
        <v>6</v>
      </c>
      <c r="D178" s="6">
        <f t="shared" si="14"/>
        <v>2024</v>
      </c>
      <c r="E178" s="7">
        <v>19.73</v>
      </c>
      <c r="F178" s="7">
        <v>27.9</v>
      </c>
      <c r="G178" s="7">
        <v>10.89</v>
      </c>
      <c r="H178" s="8">
        <v>0</v>
      </c>
      <c r="I178" s="7">
        <v>2.2829999999999999</v>
      </c>
      <c r="J178" s="7">
        <v>10.99</v>
      </c>
      <c r="K178" s="9">
        <v>157.30000000000001</v>
      </c>
      <c r="L178" s="7">
        <v>1016.5</v>
      </c>
      <c r="M178" s="6">
        <f t="shared" si="15"/>
        <v>0</v>
      </c>
      <c r="N178" s="6">
        <f t="shared" si="16"/>
        <v>0</v>
      </c>
      <c r="O178" s="6">
        <f t="shared" si="17"/>
        <v>0</v>
      </c>
    </row>
    <row r="179" spans="1:15">
      <c r="A179" s="4">
        <v>45470</v>
      </c>
      <c r="B179" s="6">
        <f t="shared" si="12"/>
        <v>27</v>
      </c>
      <c r="C179" s="6">
        <f t="shared" si="13"/>
        <v>6</v>
      </c>
      <c r="D179" s="6">
        <f t="shared" si="14"/>
        <v>2024</v>
      </c>
      <c r="E179" s="7">
        <v>19.670000000000002</v>
      </c>
      <c r="F179" s="7">
        <v>28.64</v>
      </c>
      <c r="G179" s="7">
        <v>6.8949999999999996</v>
      </c>
      <c r="H179" s="8">
        <v>0</v>
      </c>
      <c r="I179" s="7">
        <v>2.8740000000000001</v>
      </c>
      <c r="J179" s="7">
        <v>14.34</v>
      </c>
      <c r="K179" s="9">
        <v>231.5</v>
      </c>
      <c r="L179" s="7">
        <v>1018.4</v>
      </c>
      <c r="M179" s="6">
        <f t="shared" si="15"/>
        <v>0</v>
      </c>
      <c r="N179" s="6">
        <f t="shared" si="16"/>
        <v>0</v>
      </c>
      <c r="O179" s="6">
        <f t="shared" si="17"/>
        <v>0</v>
      </c>
    </row>
    <row r="180" spans="1:15">
      <c r="A180" s="4">
        <v>45471</v>
      </c>
      <c r="B180" s="6">
        <f t="shared" si="12"/>
        <v>28</v>
      </c>
      <c r="C180" s="6">
        <f t="shared" si="13"/>
        <v>6</v>
      </c>
      <c r="D180" s="6">
        <f t="shared" si="14"/>
        <v>2024</v>
      </c>
      <c r="E180" s="7">
        <v>19.55</v>
      </c>
      <c r="F180" s="7">
        <v>27.35</v>
      </c>
      <c r="G180" s="7">
        <v>9.76</v>
      </c>
      <c r="H180" s="8">
        <v>0.7</v>
      </c>
      <c r="I180" s="7">
        <v>3.0539999999999998</v>
      </c>
      <c r="J180" s="7">
        <v>15.54</v>
      </c>
      <c r="K180" s="9">
        <v>234.7</v>
      </c>
      <c r="L180" s="7">
        <v>1021.1</v>
      </c>
      <c r="M180" s="6">
        <f t="shared" si="15"/>
        <v>1</v>
      </c>
      <c r="N180" s="6">
        <f t="shared" si="16"/>
        <v>0</v>
      </c>
      <c r="O180" s="6">
        <f t="shared" si="17"/>
        <v>0</v>
      </c>
    </row>
    <row r="181" spans="1:15">
      <c r="A181" s="4">
        <v>45472</v>
      </c>
      <c r="B181" s="6">
        <f t="shared" si="12"/>
        <v>29</v>
      </c>
      <c r="C181" s="6">
        <f t="shared" si="13"/>
        <v>6</v>
      </c>
      <c r="D181" s="6">
        <f t="shared" si="14"/>
        <v>2024</v>
      </c>
      <c r="E181" s="7">
        <v>19.559999999999999</v>
      </c>
      <c r="F181" s="7">
        <v>27.2</v>
      </c>
      <c r="G181" s="7">
        <v>13.71</v>
      </c>
      <c r="H181" s="8">
        <v>0</v>
      </c>
      <c r="I181" s="7">
        <v>4.1210000000000004</v>
      </c>
      <c r="J181" s="7">
        <v>18</v>
      </c>
      <c r="K181" s="9">
        <v>236.9</v>
      </c>
      <c r="L181" s="7">
        <v>1020.2</v>
      </c>
      <c r="M181" s="6">
        <f t="shared" si="15"/>
        <v>0</v>
      </c>
      <c r="N181" s="6">
        <f t="shared" si="16"/>
        <v>0</v>
      </c>
      <c r="O181" s="6">
        <f t="shared" si="17"/>
        <v>0</v>
      </c>
    </row>
    <row r="182" spans="1:15">
      <c r="A182" s="4">
        <v>45473</v>
      </c>
      <c r="B182" s="6">
        <f t="shared" si="12"/>
        <v>30</v>
      </c>
      <c r="C182" s="6">
        <f t="shared" si="13"/>
        <v>6</v>
      </c>
      <c r="D182" s="6">
        <f t="shared" si="14"/>
        <v>2024</v>
      </c>
      <c r="E182" s="7">
        <v>18.12</v>
      </c>
      <c r="F182" s="7">
        <v>25.46</v>
      </c>
      <c r="G182" s="7">
        <v>11.11</v>
      </c>
      <c r="H182" s="8">
        <v>0</v>
      </c>
      <c r="I182" s="7">
        <v>3.8530000000000002</v>
      </c>
      <c r="J182" s="7">
        <v>13.31</v>
      </c>
      <c r="K182" s="9">
        <v>221.9</v>
      </c>
      <c r="L182" s="7">
        <v>1018.5</v>
      </c>
      <c r="M182" s="6">
        <f t="shared" si="15"/>
        <v>0</v>
      </c>
      <c r="N182" s="6">
        <f t="shared" si="16"/>
        <v>0</v>
      </c>
      <c r="O182" s="6">
        <f t="shared" si="17"/>
        <v>0</v>
      </c>
    </row>
    <row r="183" spans="1:15">
      <c r="A183" s="4">
        <v>45474</v>
      </c>
      <c r="B183" s="6">
        <f t="shared" si="12"/>
        <v>1</v>
      </c>
      <c r="C183" s="6">
        <f t="shared" si="13"/>
        <v>7</v>
      </c>
      <c r="D183" s="6">
        <f t="shared" si="14"/>
        <v>2024</v>
      </c>
      <c r="E183" s="7">
        <v>18.670000000000002</v>
      </c>
      <c r="F183" s="7">
        <v>25.34</v>
      </c>
      <c r="G183" s="7">
        <v>10.55</v>
      </c>
      <c r="H183" s="8">
        <v>0</v>
      </c>
      <c r="I183" s="7">
        <v>4.26</v>
      </c>
      <c r="J183" s="7">
        <v>16.7</v>
      </c>
      <c r="K183" s="9">
        <v>201</v>
      </c>
      <c r="L183" s="7">
        <v>1012.4</v>
      </c>
      <c r="M183" s="6">
        <f t="shared" si="15"/>
        <v>0</v>
      </c>
      <c r="N183" s="6">
        <f t="shared" si="16"/>
        <v>0</v>
      </c>
      <c r="O183" s="6">
        <f t="shared" si="17"/>
        <v>0</v>
      </c>
    </row>
    <row r="184" spans="1:15">
      <c r="A184" s="4">
        <v>45475</v>
      </c>
      <c r="B184" s="6">
        <f t="shared" si="12"/>
        <v>2</v>
      </c>
      <c r="C184" s="6">
        <f t="shared" si="13"/>
        <v>7</v>
      </c>
      <c r="D184" s="6">
        <f t="shared" si="14"/>
        <v>2024</v>
      </c>
      <c r="E184" s="7">
        <v>19.54</v>
      </c>
      <c r="F184" s="7">
        <v>23.49</v>
      </c>
      <c r="G184" s="7">
        <v>16.149999999999999</v>
      </c>
      <c r="H184" s="8">
        <v>0</v>
      </c>
      <c r="I184" s="7">
        <v>4.375</v>
      </c>
      <c r="J184" s="7">
        <v>15.54</v>
      </c>
      <c r="K184" s="9">
        <v>224</v>
      </c>
      <c r="L184" s="7">
        <v>1012</v>
      </c>
      <c r="M184" s="6">
        <f t="shared" si="15"/>
        <v>0</v>
      </c>
      <c r="N184" s="6">
        <f t="shared" si="16"/>
        <v>0</v>
      </c>
      <c r="O184" s="6">
        <f t="shared" si="17"/>
        <v>0</v>
      </c>
    </row>
    <row r="185" spans="1:15">
      <c r="A185" s="4">
        <v>45476</v>
      </c>
      <c r="B185" s="6">
        <f t="shared" si="12"/>
        <v>3</v>
      </c>
      <c r="C185" s="6">
        <f t="shared" si="13"/>
        <v>7</v>
      </c>
      <c r="D185" s="6">
        <f t="shared" si="14"/>
        <v>2024</v>
      </c>
      <c r="E185" s="7">
        <v>18.260000000000002</v>
      </c>
      <c r="F185" s="7">
        <v>24.81</v>
      </c>
      <c r="G185" s="7">
        <v>11.11</v>
      </c>
      <c r="H185" s="8">
        <v>0</v>
      </c>
      <c r="I185" s="7">
        <v>2.996</v>
      </c>
      <c r="J185" s="7">
        <v>12.95</v>
      </c>
      <c r="K185" s="9">
        <v>258.10000000000002</v>
      </c>
      <c r="L185" s="7">
        <v>1020.1</v>
      </c>
      <c r="M185" s="6">
        <f t="shared" si="15"/>
        <v>0</v>
      </c>
      <c r="N185" s="6">
        <f t="shared" si="16"/>
        <v>0</v>
      </c>
      <c r="O185" s="6">
        <f t="shared" si="17"/>
        <v>0</v>
      </c>
    </row>
    <row r="186" spans="1:15">
      <c r="A186" s="4">
        <v>45477</v>
      </c>
      <c r="B186" s="6">
        <f t="shared" si="12"/>
        <v>4</v>
      </c>
      <c r="C186" s="6">
        <f t="shared" si="13"/>
        <v>7</v>
      </c>
      <c r="D186" s="6">
        <f t="shared" si="14"/>
        <v>2024</v>
      </c>
      <c r="E186" s="7">
        <v>16.079999999999998</v>
      </c>
      <c r="F186" s="7">
        <v>22.88</v>
      </c>
      <c r="G186" s="7">
        <v>7.19</v>
      </c>
      <c r="H186" s="8">
        <v>0</v>
      </c>
      <c r="I186" s="7">
        <v>6.7839999999999998</v>
      </c>
      <c r="J186" s="7">
        <v>24.11</v>
      </c>
      <c r="K186" s="9">
        <v>222.9</v>
      </c>
      <c r="L186" s="7">
        <v>1020.1</v>
      </c>
      <c r="M186" s="6">
        <f t="shared" si="15"/>
        <v>0</v>
      </c>
      <c r="N186" s="6">
        <f t="shared" si="16"/>
        <v>0</v>
      </c>
      <c r="O186" s="6">
        <f t="shared" si="17"/>
        <v>0</v>
      </c>
    </row>
    <row r="187" spans="1:15">
      <c r="A187" s="4">
        <v>45478</v>
      </c>
      <c r="B187" s="6">
        <f t="shared" si="12"/>
        <v>5</v>
      </c>
      <c r="C187" s="6">
        <f t="shared" si="13"/>
        <v>7</v>
      </c>
      <c r="D187" s="6">
        <f t="shared" si="14"/>
        <v>2024</v>
      </c>
      <c r="E187" s="7">
        <v>16.87</v>
      </c>
      <c r="F187" s="7">
        <v>23.8</v>
      </c>
      <c r="G187" s="7">
        <v>8.41</v>
      </c>
      <c r="H187" s="8">
        <v>0</v>
      </c>
      <c r="I187" s="7">
        <v>3.145</v>
      </c>
      <c r="J187" s="7">
        <v>15.77</v>
      </c>
      <c r="K187" s="9">
        <v>278.3</v>
      </c>
      <c r="L187" s="7">
        <v>1022.2</v>
      </c>
      <c r="M187" s="6">
        <f t="shared" si="15"/>
        <v>0</v>
      </c>
      <c r="N187" s="6">
        <f t="shared" si="16"/>
        <v>0</v>
      </c>
      <c r="O187" s="6">
        <f t="shared" si="17"/>
        <v>0</v>
      </c>
    </row>
    <row r="188" spans="1:15">
      <c r="A188" s="4">
        <v>45479</v>
      </c>
      <c r="B188" s="6">
        <f t="shared" si="12"/>
        <v>6</v>
      </c>
      <c r="C188" s="6">
        <f t="shared" si="13"/>
        <v>7</v>
      </c>
      <c r="D188" s="6">
        <f t="shared" si="14"/>
        <v>2024</v>
      </c>
      <c r="E188" s="7">
        <v>15.9</v>
      </c>
      <c r="F188" s="7">
        <v>23.19</v>
      </c>
      <c r="G188" s="7">
        <v>7.17</v>
      </c>
      <c r="H188" s="8">
        <v>0</v>
      </c>
      <c r="I188" s="7">
        <v>3.5720000000000001</v>
      </c>
      <c r="J188" s="7">
        <v>16</v>
      </c>
      <c r="K188" s="9">
        <v>214.7</v>
      </c>
      <c r="L188" s="7">
        <v>1025.5999999999999</v>
      </c>
      <c r="M188" s="6">
        <f t="shared" si="15"/>
        <v>0</v>
      </c>
      <c r="N188" s="6">
        <f t="shared" si="16"/>
        <v>0</v>
      </c>
      <c r="O188" s="6">
        <f t="shared" si="17"/>
        <v>0</v>
      </c>
    </row>
    <row r="189" spans="1:15">
      <c r="A189" s="4">
        <v>45480</v>
      </c>
      <c r="B189" s="6">
        <f t="shared" si="12"/>
        <v>7</v>
      </c>
      <c r="C189" s="6">
        <f t="shared" si="13"/>
        <v>7</v>
      </c>
      <c r="D189" s="6">
        <f t="shared" si="14"/>
        <v>2024</v>
      </c>
      <c r="E189" s="7">
        <v>17.36</v>
      </c>
      <c r="F189" s="7">
        <v>21.45</v>
      </c>
      <c r="G189" s="7">
        <v>12.07</v>
      </c>
      <c r="H189" s="8">
        <v>0.4</v>
      </c>
      <c r="I189" s="7">
        <v>5.1369999999999996</v>
      </c>
      <c r="J189" s="7">
        <v>17.47</v>
      </c>
      <c r="K189" s="9">
        <v>211.8</v>
      </c>
      <c r="L189" s="7">
        <v>1019.4</v>
      </c>
      <c r="M189" s="6">
        <f t="shared" si="15"/>
        <v>1</v>
      </c>
      <c r="N189" s="6">
        <f t="shared" si="16"/>
        <v>0</v>
      </c>
      <c r="O189" s="6">
        <f t="shared" si="17"/>
        <v>0</v>
      </c>
    </row>
    <row r="190" spans="1:15">
      <c r="A190" s="4">
        <v>45481</v>
      </c>
      <c r="B190" s="6">
        <f t="shared" si="12"/>
        <v>8</v>
      </c>
      <c r="C190" s="6">
        <f t="shared" si="13"/>
        <v>7</v>
      </c>
      <c r="D190" s="6">
        <f t="shared" si="14"/>
        <v>2024</v>
      </c>
      <c r="E190" s="7">
        <v>19.32</v>
      </c>
      <c r="F190" s="7">
        <v>26.11</v>
      </c>
      <c r="G190" s="7">
        <v>15.95</v>
      </c>
      <c r="H190" s="8">
        <v>0</v>
      </c>
      <c r="I190" s="7">
        <v>3.7170000000000001</v>
      </c>
      <c r="J190" s="7">
        <v>13.08</v>
      </c>
      <c r="K190" s="9">
        <v>219</v>
      </c>
      <c r="L190" s="7">
        <v>1017.9</v>
      </c>
      <c r="M190" s="6">
        <f t="shared" si="15"/>
        <v>0</v>
      </c>
      <c r="N190" s="6">
        <f t="shared" si="16"/>
        <v>0</v>
      </c>
      <c r="O190" s="6">
        <f t="shared" si="17"/>
        <v>0</v>
      </c>
    </row>
    <row r="191" spans="1:15">
      <c r="A191" s="4">
        <v>45482</v>
      </c>
      <c r="B191" s="6">
        <f t="shared" si="12"/>
        <v>9</v>
      </c>
      <c r="C191" s="6">
        <f t="shared" si="13"/>
        <v>7</v>
      </c>
      <c r="D191" s="6">
        <f t="shared" si="14"/>
        <v>2024</v>
      </c>
      <c r="E191" s="7">
        <v>20.3</v>
      </c>
      <c r="F191" s="7">
        <v>29.9</v>
      </c>
      <c r="G191" s="7">
        <v>9.6</v>
      </c>
      <c r="H191" s="8">
        <v>0</v>
      </c>
      <c r="I191" s="7">
        <v>3.323</v>
      </c>
      <c r="J191" s="7">
        <v>16.27</v>
      </c>
      <c r="K191" s="9">
        <v>224.9</v>
      </c>
      <c r="L191" s="7">
        <v>1016.4</v>
      </c>
      <c r="M191" s="6">
        <f t="shared" si="15"/>
        <v>0</v>
      </c>
      <c r="N191" s="6">
        <f t="shared" si="16"/>
        <v>0</v>
      </c>
      <c r="O191" s="6">
        <f t="shared" si="17"/>
        <v>0</v>
      </c>
    </row>
    <row r="192" spans="1:15">
      <c r="A192" s="4">
        <v>45483</v>
      </c>
      <c r="B192" s="6">
        <f t="shared" si="12"/>
        <v>10</v>
      </c>
      <c r="C192" s="6">
        <f t="shared" si="13"/>
        <v>7</v>
      </c>
      <c r="D192" s="6">
        <f t="shared" si="14"/>
        <v>2024</v>
      </c>
      <c r="E192" s="7">
        <v>20.18</v>
      </c>
      <c r="F192" s="7">
        <v>26.59</v>
      </c>
      <c r="G192" s="7">
        <v>14.11</v>
      </c>
      <c r="H192" s="8">
        <v>0</v>
      </c>
      <c r="I192" s="7">
        <v>4.1189999999999998</v>
      </c>
      <c r="J192" s="7">
        <v>16.8</v>
      </c>
      <c r="K192" s="9">
        <v>214.6</v>
      </c>
      <c r="L192" s="7">
        <v>1017.8</v>
      </c>
      <c r="M192" s="6">
        <f t="shared" si="15"/>
        <v>0</v>
      </c>
      <c r="N192" s="6">
        <f t="shared" si="16"/>
        <v>0</v>
      </c>
      <c r="O192" s="6">
        <f t="shared" si="17"/>
        <v>0</v>
      </c>
    </row>
    <row r="193" spans="1:15">
      <c r="A193" s="4">
        <v>45484</v>
      </c>
      <c r="B193" s="6">
        <f t="shared" si="12"/>
        <v>11</v>
      </c>
      <c r="C193" s="6">
        <f t="shared" si="13"/>
        <v>7</v>
      </c>
      <c r="D193" s="6">
        <f t="shared" si="14"/>
        <v>2024</v>
      </c>
      <c r="E193" s="7">
        <v>19.95</v>
      </c>
      <c r="F193" s="7">
        <v>25.57</v>
      </c>
      <c r="G193" s="7">
        <v>14.91</v>
      </c>
      <c r="H193" s="8">
        <v>0.2</v>
      </c>
      <c r="I193" s="7">
        <v>4.452</v>
      </c>
      <c r="J193" s="7">
        <v>16.239999999999998</v>
      </c>
      <c r="K193" s="9">
        <v>225.5</v>
      </c>
      <c r="L193" s="7">
        <v>1015.1</v>
      </c>
      <c r="M193" s="6">
        <f t="shared" si="15"/>
        <v>1</v>
      </c>
      <c r="N193" s="6">
        <f t="shared" si="16"/>
        <v>0</v>
      </c>
      <c r="O193" s="6">
        <f t="shared" si="17"/>
        <v>0</v>
      </c>
    </row>
    <row r="194" spans="1:15">
      <c r="A194" s="4">
        <v>45485</v>
      </c>
      <c r="B194" s="6">
        <f t="shared" si="12"/>
        <v>12</v>
      </c>
      <c r="C194" s="6">
        <f t="shared" si="13"/>
        <v>7</v>
      </c>
      <c r="D194" s="6">
        <f t="shared" si="14"/>
        <v>2024</v>
      </c>
      <c r="E194" s="7">
        <v>18.190000000000001</v>
      </c>
      <c r="F194" s="7">
        <v>23.17</v>
      </c>
      <c r="G194" s="7">
        <v>14.29</v>
      </c>
      <c r="H194" s="8">
        <v>3.5</v>
      </c>
      <c r="I194" s="7">
        <v>3.105</v>
      </c>
      <c r="J194" s="7">
        <v>13.35</v>
      </c>
      <c r="K194" s="9">
        <v>252.8</v>
      </c>
      <c r="L194" s="7">
        <v>1011.5</v>
      </c>
      <c r="M194" s="6">
        <f t="shared" si="15"/>
        <v>1</v>
      </c>
      <c r="N194" s="6">
        <f t="shared" si="16"/>
        <v>1</v>
      </c>
      <c r="O194" s="6">
        <f t="shared" si="17"/>
        <v>0</v>
      </c>
    </row>
    <row r="195" spans="1:15">
      <c r="A195" s="4">
        <v>45486</v>
      </c>
      <c r="B195" s="6">
        <f t="shared" ref="B195:B258" si="18">DAY(A195)</f>
        <v>13</v>
      </c>
      <c r="C195" s="6">
        <f t="shared" ref="C195:C258" si="19">MONTH(A195)</f>
        <v>7</v>
      </c>
      <c r="D195" s="6">
        <f t="shared" ref="D195:D258" si="20">YEAR(A195)</f>
        <v>2024</v>
      </c>
      <c r="E195" s="7">
        <v>16.059999999999999</v>
      </c>
      <c r="F195" s="7">
        <v>18.96</v>
      </c>
      <c r="G195" s="7">
        <v>13.66</v>
      </c>
      <c r="H195" s="8">
        <v>0.7</v>
      </c>
      <c r="I195" s="7">
        <v>2.923</v>
      </c>
      <c r="J195" s="7">
        <v>11.36</v>
      </c>
      <c r="K195" s="9">
        <v>104.9</v>
      </c>
      <c r="L195" s="7">
        <v>1008.9</v>
      </c>
      <c r="M195" s="6">
        <f t="shared" ref="M195:M258" si="21">IF(H195&gt;0.19,1,0)</f>
        <v>1</v>
      </c>
      <c r="N195" s="6">
        <f t="shared" ref="N195:N258" si="22">IF(H195&gt;0.99,1,0)</f>
        <v>0</v>
      </c>
      <c r="O195" s="6">
        <f t="shared" ref="O195:O258" si="23">IF(G195&lt;0,1,0)</f>
        <v>0</v>
      </c>
    </row>
    <row r="196" spans="1:15">
      <c r="A196" s="4">
        <v>45487</v>
      </c>
      <c r="B196" s="6">
        <f t="shared" si="18"/>
        <v>14</v>
      </c>
      <c r="C196" s="6">
        <f t="shared" si="19"/>
        <v>7</v>
      </c>
      <c r="D196" s="6">
        <f t="shared" si="20"/>
        <v>2024</v>
      </c>
      <c r="E196" s="7">
        <v>16.89</v>
      </c>
      <c r="F196" s="7">
        <v>20.56</v>
      </c>
      <c r="G196" s="7">
        <v>13.2</v>
      </c>
      <c r="H196" s="8">
        <v>4.7</v>
      </c>
      <c r="I196" s="7">
        <v>4.681</v>
      </c>
      <c r="J196" s="7">
        <v>19.22</v>
      </c>
      <c r="K196" s="9">
        <v>180.4</v>
      </c>
      <c r="L196" s="7">
        <v>1002.1</v>
      </c>
      <c r="M196" s="6">
        <f t="shared" si="21"/>
        <v>1</v>
      </c>
      <c r="N196" s="6">
        <f t="shared" si="22"/>
        <v>1</v>
      </c>
      <c r="O196" s="6">
        <f t="shared" si="23"/>
        <v>0</v>
      </c>
    </row>
    <row r="197" spans="1:15">
      <c r="A197" s="4">
        <v>45488</v>
      </c>
      <c r="B197" s="6">
        <f t="shared" si="18"/>
        <v>15</v>
      </c>
      <c r="C197" s="6">
        <f t="shared" si="19"/>
        <v>7</v>
      </c>
      <c r="D197" s="6">
        <f t="shared" si="20"/>
        <v>2024</v>
      </c>
      <c r="E197" s="7">
        <v>16.84</v>
      </c>
      <c r="F197" s="7">
        <v>20.66</v>
      </c>
      <c r="G197" s="7">
        <v>14.41</v>
      </c>
      <c r="H197" s="8">
        <v>4.5999999999999996</v>
      </c>
      <c r="I197" s="7">
        <v>9.32</v>
      </c>
      <c r="J197" s="7">
        <v>27.19</v>
      </c>
      <c r="K197" s="9">
        <v>209.1</v>
      </c>
      <c r="L197" s="7">
        <v>1004.7</v>
      </c>
      <c r="M197" s="6">
        <f t="shared" si="21"/>
        <v>1</v>
      </c>
      <c r="N197" s="6">
        <f t="shared" si="22"/>
        <v>1</v>
      </c>
      <c r="O197" s="6">
        <f t="shared" si="23"/>
        <v>0</v>
      </c>
    </row>
    <row r="198" spans="1:15">
      <c r="A198" s="4">
        <v>45489</v>
      </c>
      <c r="B198" s="6">
        <f t="shared" si="18"/>
        <v>16</v>
      </c>
      <c r="C198" s="6">
        <f t="shared" si="19"/>
        <v>7</v>
      </c>
      <c r="D198" s="6">
        <f t="shared" si="20"/>
        <v>2024</v>
      </c>
      <c r="E198" s="7">
        <v>15.94</v>
      </c>
      <c r="F198" s="7">
        <v>21.48</v>
      </c>
      <c r="G198" s="7">
        <v>11.04</v>
      </c>
      <c r="H198" s="8">
        <v>1.9</v>
      </c>
      <c r="I198" s="7">
        <v>6.9180000000000001</v>
      </c>
      <c r="J198" s="7">
        <v>28.39</v>
      </c>
      <c r="K198" s="9">
        <v>212.5</v>
      </c>
      <c r="L198" s="7">
        <v>1009.6</v>
      </c>
      <c r="M198" s="6">
        <f t="shared" si="21"/>
        <v>1</v>
      </c>
      <c r="N198" s="6">
        <f t="shared" si="22"/>
        <v>1</v>
      </c>
      <c r="O198" s="6">
        <f t="shared" si="23"/>
        <v>0</v>
      </c>
    </row>
    <row r="199" spans="1:15">
      <c r="A199" s="4">
        <v>45490</v>
      </c>
      <c r="B199" s="6">
        <f t="shared" si="18"/>
        <v>17</v>
      </c>
      <c r="C199" s="6">
        <f t="shared" si="19"/>
        <v>7</v>
      </c>
      <c r="D199" s="6">
        <f t="shared" si="20"/>
        <v>2024</v>
      </c>
      <c r="E199" s="7">
        <v>15.36</v>
      </c>
      <c r="F199" s="7">
        <v>21.14</v>
      </c>
      <c r="G199" s="7">
        <v>11.09</v>
      </c>
      <c r="H199" s="8">
        <v>0.1</v>
      </c>
      <c r="I199" s="7">
        <v>4.6280000000000001</v>
      </c>
      <c r="J199" s="7">
        <v>16.47</v>
      </c>
      <c r="K199" s="9">
        <v>247</v>
      </c>
      <c r="L199" s="7">
        <v>1019.8</v>
      </c>
      <c r="M199" s="6">
        <f t="shared" si="21"/>
        <v>0</v>
      </c>
      <c r="N199" s="6">
        <f t="shared" si="22"/>
        <v>0</v>
      </c>
      <c r="O199" s="6">
        <f t="shared" si="23"/>
        <v>0</v>
      </c>
    </row>
    <row r="200" spans="1:15">
      <c r="A200" s="4">
        <v>45491</v>
      </c>
      <c r="B200" s="6">
        <f t="shared" si="18"/>
        <v>18</v>
      </c>
      <c r="C200" s="6">
        <f t="shared" si="19"/>
        <v>7</v>
      </c>
      <c r="D200" s="6">
        <f t="shared" si="20"/>
        <v>2024</v>
      </c>
      <c r="E200" s="7">
        <v>16.68</v>
      </c>
      <c r="F200" s="7">
        <v>23.55</v>
      </c>
      <c r="G200" s="7">
        <v>7.39</v>
      </c>
      <c r="H200" s="8">
        <v>0</v>
      </c>
      <c r="I200" s="7">
        <v>5.0330000000000004</v>
      </c>
      <c r="J200" s="7">
        <v>19.46</v>
      </c>
      <c r="K200" s="9">
        <v>216.5</v>
      </c>
      <c r="L200" s="7">
        <v>1024.9000000000001</v>
      </c>
      <c r="M200" s="6">
        <f t="shared" si="21"/>
        <v>0</v>
      </c>
      <c r="N200" s="6">
        <f t="shared" si="22"/>
        <v>0</v>
      </c>
      <c r="O200" s="6">
        <f t="shared" si="23"/>
        <v>0</v>
      </c>
    </row>
    <row r="201" spans="1:15">
      <c r="A201" s="4">
        <v>45492</v>
      </c>
      <c r="B201" s="6">
        <f t="shared" si="18"/>
        <v>19</v>
      </c>
      <c r="C201" s="6">
        <f t="shared" si="19"/>
        <v>7</v>
      </c>
      <c r="D201" s="6">
        <f t="shared" si="20"/>
        <v>2024</v>
      </c>
      <c r="E201" s="7">
        <v>20.399999999999999</v>
      </c>
      <c r="F201" s="7">
        <v>27.85</v>
      </c>
      <c r="G201" s="7">
        <v>13.59</v>
      </c>
      <c r="H201" s="8">
        <v>0</v>
      </c>
      <c r="I201" s="7">
        <v>4.5350000000000001</v>
      </c>
      <c r="J201" s="7">
        <v>18.46</v>
      </c>
      <c r="K201" s="9">
        <v>211</v>
      </c>
      <c r="L201" s="7">
        <v>1020.4</v>
      </c>
      <c r="M201" s="6">
        <f t="shared" si="21"/>
        <v>0</v>
      </c>
      <c r="N201" s="6">
        <f t="shared" si="22"/>
        <v>0</v>
      </c>
      <c r="O201" s="6">
        <f t="shared" si="23"/>
        <v>0</v>
      </c>
    </row>
    <row r="202" spans="1:15">
      <c r="A202" s="4">
        <v>45493</v>
      </c>
      <c r="B202" s="6">
        <f t="shared" si="18"/>
        <v>20</v>
      </c>
      <c r="C202" s="6">
        <f t="shared" si="19"/>
        <v>7</v>
      </c>
      <c r="D202" s="6">
        <f t="shared" si="20"/>
        <v>2024</v>
      </c>
      <c r="E202" s="7">
        <v>20.54</v>
      </c>
      <c r="F202" s="7">
        <v>27.88</v>
      </c>
      <c r="G202" s="7">
        <v>14.49</v>
      </c>
      <c r="H202" s="8">
        <v>0.1</v>
      </c>
      <c r="I202" s="7">
        <v>3.6629999999999998</v>
      </c>
      <c r="J202" s="7">
        <v>13.28</v>
      </c>
      <c r="K202" s="9">
        <v>211.9</v>
      </c>
      <c r="L202" s="7">
        <v>1011.2</v>
      </c>
      <c r="M202" s="6">
        <f t="shared" si="21"/>
        <v>0</v>
      </c>
      <c r="N202" s="6">
        <f t="shared" si="22"/>
        <v>0</v>
      </c>
      <c r="O202" s="6">
        <f t="shared" si="23"/>
        <v>0</v>
      </c>
    </row>
    <row r="203" spans="1:15">
      <c r="A203" s="4">
        <v>45494</v>
      </c>
      <c r="B203" s="6">
        <f t="shared" si="18"/>
        <v>21</v>
      </c>
      <c r="C203" s="6">
        <f t="shared" si="19"/>
        <v>7</v>
      </c>
      <c r="D203" s="6">
        <f t="shared" si="20"/>
        <v>2024</v>
      </c>
      <c r="E203" s="7">
        <v>17.89</v>
      </c>
      <c r="F203" s="7">
        <v>24.35</v>
      </c>
      <c r="G203" s="7">
        <v>13.58</v>
      </c>
      <c r="H203" s="8">
        <v>1.5</v>
      </c>
      <c r="I203" s="7">
        <v>5.3</v>
      </c>
      <c r="J203" s="7">
        <v>18.559999999999999</v>
      </c>
      <c r="K203" s="9">
        <v>215.9</v>
      </c>
      <c r="L203" s="7">
        <v>1006.8</v>
      </c>
      <c r="M203" s="6">
        <f t="shared" si="21"/>
        <v>1</v>
      </c>
      <c r="N203" s="6">
        <f t="shared" si="22"/>
        <v>1</v>
      </c>
      <c r="O203" s="6">
        <f t="shared" si="23"/>
        <v>0</v>
      </c>
    </row>
    <row r="204" spans="1:15">
      <c r="A204" s="4">
        <v>45495</v>
      </c>
      <c r="B204" s="6">
        <f t="shared" si="18"/>
        <v>22</v>
      </c>
      <c r="C204" s="6">
        <f t="shared" si="19"/>
        <v>7</v>
      </c>
      <c r="D204" s="6">
        <f t="shared" si="20"/>
        <v>2024</v>
      </c>
      <c r="E204" s="7">
        <v>15.45</v>
      </c>
      <c r="F204" s="7">
        <v>21.89</v>
      </c>
      <c r="G204" s="7">
        <v>10.83</v>
      </c>
      <c r="H204" s="8">
        <v>1.6</v>
      </c>
      <c r="I204" s="7">
        <v>2.2570000000000001</v>
      </c>
      <c r="J204" s="7">
        <v>12.22</v>
      </c>
      <c r="K204" s="9">
        <v>209.3</v>
      </c>
      <c r="L204" s="7">
        <v>1012.1</v>
      </c>
      <c r="M204" s="6">
        <f t="shared" si="21"/>
        <v>1</v>
      </c>
      <c r="N204" s="6">
        <f t="shared" si="22"/>
        <v>1</v>
      </c>
      <c r="O204" s="6">
        <f t="shared" si="23"/>
        <v>0</v>
      </c>
    </row>
    <row r="205" spans="1:15">
      <c r="A205" s="4">
        <v>45496</v>
      </c>
      <c r="B205" s="6">
        <f t="shared" si="18"/>
        <v>23</v>
      </c>
      <c r="C205" s="6">
        <f t="shared" si="19"/>
        <v>7</v>
      </c>
      <c r="D205" s="6">
        <f t="shared" si="20"/>
        <v>2024</v>
      </c>
      <c r="E205" s="7">
        <v>16.309999999999999</v>
      </c>
      <c r="F205" s="7">
        <v>21.7</v>
      </c>
      <c r="G205" s="7">
        <v>11.56</v>
      </c>
      <c r="H205" s="8">
        <v>0</v>
      </c>
      <c r="I205" s="7">
        <v>2.0379999999999998</v>
      </c>
      <c r="J205" s="7">
        <v>9.9600000000000009</v>
      </c>
      <c r="K205" s="9">
        <v>11.76</v>
      </c>
      <c r="L205" s="7">
        <v>1020.9</v>
      </c>
      <c r="M205" s="6">
        <f t="shared" si="21"/>
        <v>0</v>
      </c>
      <c r="N205" s="6">
        <f t="shared" si="22"/>
        <v>0</v>
      </c>
      <c r="O205" s="6">
        <f t="shared" si="23"/>
        <v>0</v>
      </c>
    </row>
    <row r="206" spans="1:15">
      <c r="A206" s="4">
        <v>45497</v>
      </c>
      <c r="B206" s="6">
        <f t="shared" si="18"/>
        <v>24</v>
      </c>
      <c r="C206" s="6">
        <f t="shared" si="19"/>
        <v>7</v>
      </c>
      <c r="D206" s="6">
        <f t="shared" si="20"/>
        <v>2024</v>
      </c>
      <c r="E206" s="7">
        <v>18.05</v>
      </c>
      <c r="F206" s="7">
        <v>24.57</v>
      </c>
      <c r="G206" s="7">
        <v>10.91</v>
      </c>
      <c r="H206" s="8">
        <v>0</v>
      </c>
      <c r="I206" s="7">
        <v>3.4870000000000001</v>
      </c>
      <c r="J206" s="7">
        <v>14.44</v>
      </c>
      <c r="K206" s="9">
        <v>247.2</v>
      </c>
      <c r="L206" s="7">
        <v>1023</v>
      </c>
      <c r="M206" s="6">
        <f t="shared" si="21"/>
        <v>0</v>
      </c>
      <c r="N206" s="6">
        <f t="shared" si="22"/>
        <v>0</v>
      </c>
      <c r="O206" s="6">
        <f t="shared" si="23"/>
        <v>0</v>
      </c>
    </row>
    <row r="207" spans="1:15">
      <c r="A207" s="4">
        <v>45498</v>
      </c>
      <c r="B207" s="6">
        <f t="shared" si="18"/>
        <v>25</v>
      </c>
      <c r="C207" s="6">
        <f t="shared" si="19"/>
        <v>7</v>
      </c>
      <c r="D207" s="6">
        <f t="shared" si="20"/>
        <v>2024</v>
      </c>
      <c r="E207" s="7">
        <v>19.899999999999999</v>
      </c>
      <c r="F207" s="7">
        <v>26.36</v>
      </c>
      <c r="G207" s="7">
        <v>14.36</v>
      </c>
      <c r="H207" s="8">
        <v>1.5</v>
      </c>
      <c r="I207" s="7">
        <v>2.5011527777777771</v>
      </c>
      <c r="J207" s="7">
        <v>13.12</v>
      </c>
      <c r="K207" s="9">
        <v>259.3141210855926</v>
      </c>
      <c r="L207" s="7">
        <v>1017.6</v>
      </c>
      <c r="M207" s="6">
        <f t="shared" si="21"/>
        <v>1</v>
      </c>
      <c r="N207" s="6">
        <f t="shared" si="22"/>
        <v>1</v>
      </c>
      <c r="O207" s="6">
        <f t="shared" si="23"/>
        <v>0</v>
      </c>
    </row>
    <row r="208" spans="1:15">
      <c r="A208" s="4">
        <v>45499</v>
      </c>
      <c r="B208" s="6">
        <f t="shared" si="18"/>
        <v>26</v>
      </c>
      <c r="C208" s="6">
        <f t="shared" si="19"/>
        <v>7</v>
      </c>
      <c r="D208" s="6">
        <f t="shared" si="20"/>
        <v>2024</v>
      </c>
      <c r="E208" s="7">
        <v>20.100000000000001</v>
      </c>
      <c r="F208" s="7">
        <v>25.78</v>
      </c>
      <c r="G208" s="7">
        <v>16.899999999999999</v>
      </c>
      <c r="H208" s="8">
        <v>0</v>
      </c>
      <c r="I208" s="7">
        <v>2.2391840277777781</v>
      </c>
      <c r="J208" s="7">
        <v>14.31</v>
      </c>
      <c r="K208" s="9">
        <v>325.43999225451802</v>
      </c>
      <c r="L208" s="7">
        <v>1017.2</v>
      </c>
      <c r="M208" s="6">
        <f t="shared" si="21"/>
        <v>0</v>
      </c>
      <c r="N208" s="6">
        <f t="shared" si="22"/>
        <v>0</v>
      </c>
      <c r="O208" s="6">
        <f t="shared" si="23"/>
        <v>0</v>
      </c>
    </row>
    <row r="209" spans="1:15">
      <c r="A209" s="4">
        <v>45500</v>
      </c>
      <c r="B209" s="6">
        <f t="shared" si="18"/>
        <v>27</v>
      </c>
      <c r="C209" s="6">
        <f t="shared" si="19"/>
        <v>7</v>
      </c>
      <c r="D209" s="6">
        <f t="shared" si="20"/>
        <v>2024</v>
      </c>
      <c r="E209" s="7">
        <v>19.8</v>
      </c>
      <c r="F209" s="7">
        <v>25.96</v>
      </c>
      <c r="G209" s="7">
        <v>15.84</v>
      </c>
      <c r="H209" s="8">
        <v>0</v>
      </c>
      <c r="I209" s="7">
        <v>4.1103750000000003</v>
      </c>
      <c r="J209" s="7">
        <v>15.8</v>
      </c>
      <c r="K209" s="9">
        <v>249.3273025786529</v>
      </c>
      <c r="L209" s="7">
        <v>1017.7</v>
      </c>
      <c r="M209" s="6">
        <f t="shared" si="21"/>
        <v>0</v>
      </c>
      <c r="N209" s="6">
        <f t="shared" si="22"/>
        <v>0</v>
      </c>
      <c r="O209" s="6">
        <f t="shared" si="23"/>
        <v>0</v>
      </c>
    </row>
    <row r="210" spans="1:15">
      <c r="A210" s="4">
        <v>45501</v>
      </c>
      <c r="B210" s="6">
        <f t="shared" si="18"/>
        <v>28</v>
      </c>
      <c r="C210" s="6">
        <f t="shared" si="19"/>
        <v>7</v>
      </c>
      <c r="D210" s="6">
        <f t="shared" si="20"/>
        <v>2024</v>
      </c>
      <c r="E210" s="7">
        <v>18.25</v>
      </c>
      <c r="F210" s="7">
        <v>24.18</v>
      </c>
      <c r="G210" s="7">
        <v>13.75</v>
      </c>
      <c r="H210" s="8">
        <v>0</v>
      </c>
      <c r="I210" s="7">
        <v>4.04</v>
      </c>
      <c r="J210" s="7">
        <v>17.66</v>
      </c>
      <c r="K210" s="9">
        <v>267.2</v>
      </c>
      <c r="L210" s="7">
        <v>1017</v>
      </c>
      <c r="M210" s="6">
        <f t="shared" si="21"/>
        <v>0</v>
      </c>
      <c r="N210" s="6">
        <f t="shared" si="22"/>
        <v>0</v>
      </c>
      <c r="O210" s="6">
        <f t="shared" si="23"/>
        <v>0</v>
      </c>
    </row>
    <row r="211" spans="1:15">
      <c r="A211" s="4">
        <v>45502</v>
      </c>
      <c r="B211" s="6">
        <f t="shared" si="18"/>
        <v>29</v>
      </c>
      <c r="C211" s="6">
        <f t="shared" si="19"/>
        <v>7</v>
      </c>
      <c r="D211" s="6">
        <f t="shared" si="20"/>
        <v>2024</v>
      </c>
      <c r="E211" s="7">
        <v>17.309999999999999</v>
      </c>
      <c r="F211" s="7">
        <v>22.39</v>
      </c>
      <c r="G211" s="7">
        <v>12.69</v>
      </c>
      <c r="H211" s="8">
        <v>0</v>
      </c>
      <c r="I211" s="7">
        <v>2.9319999999999999</v>
      </c>
      <c r="J211" s="7">
        <v>12.52</v>
      </c>
      <c r="K211" s="9">
        <v>293.60000000000002</v>
      </c>
      <c r="L211" s="7">
        <v>1016.6</v>
      </c>
      <c r="M211" s="6">
        <f t="shared" si="21"/>
        <v>0</v>
      </c>
      <c r="N211" s="6">
        <f t="shared" si="22"/>
        <v>0</v>
      </c>
      <c r="O211" s="6">
        <f t="shared" si="23"/>
        <v>0</v>
      </c>
    </row>
    <row r="212" spans="1:15">
      <c r="A212" s="4">
        <v>45503</v>
      </c>
      <c r="B212" s="6">
        <f t="shared" si="18"/>
        <v>30</v>
      </c>
      <c r="C212" s="6">
        <f t="shared" si="19"/>
        <v>7</v>
      </c>
      <c r="D212" s="6">
        <f t="shared" si="20"/>
        <v>2024</v>
      </c>
      <c r="E212" s="7">
        <v>16.64</v>
      </c>
      <c r="F212" s="7">
        <v>22.55</v>
      </c>
      <c r="G212" s="7">
        <v>8.32</v>
      </c>
      <c r="H212" s="8">
        <v>1.5</v>
      </c>
      <c r="I212" s="7">
        <v>3.617</v>
      </c>
      <c r="J212" s="7">
        <v>15.61</v>
      </c>
      <c r="K212" s="9">
        <v>223.8</v>
      </c>
      <c r="L212" s="7">
        <v>1015.7</v>
      </c>
      <c r="M212" s="6">
        <f t="shared" si="21"/>
        <v>1</v>
      </c>
      <c r="N212" s="6">
        <f t="shared" si="22"/>
        <v>1</v>
      </c>
      <c r="O212" s="6">
        <f t="shared" si="23"/>
        <v>0</v>
      </c>
    </row>
    <row r="213" spans="1:15">
      <c r="A213" s="4">
        <v>45504</v>
      </c>
      <c r="B213" s="6">
        <f t="shared" si="18"/>
        <v>31</v>
      </c>
      <c r="C213" s="6">
        <f t="shared" si="19"/>
        <v>7</v>
      </c>
      <c r="D213" s="6">
        <f t="shared" si="20"/>
        <v>2024</v>
      </c>
      <c r="E213" s="7">
        <v>18.54</v>
      </c>
      <c r="F213" s="7">
        <v>23.9</v>
      </c>
      <c r="G213" s="7">
        <v>16.350000000000001</v>
      </c>
      <c r="H213" s="8">
        <v>0</v>
      </c>
      <c r="I213" s="7">
        <v>4.5380000000000003</v>
      </c>
      <c r="J213" s="7">
        <v>16.399999999999999</v>
      </c>
      <c r="K213" s="9">
        <v>240.2</v>
      </c>
      <c r="L213" s="7">
        <v>1012.8</v>
      </c>
      <c r="M213" s="6">
        <f t="shared" si="21"/>
        <v>0</v>
      </c>
      <c r="N213" s="6">
        <f t="shared" si="22"/>
        <v>0</v>
      </c>
      <c r="O213" s="6">
        <f t="shared" si="23"/>
        <v>0</v>
      </c>
    </row>
    <row r="214" spans="1:15">
      <c r="A214" s="4">
        <v>45505</v>
      </c>
      <c r="B214" s="6">
        <f t="shared" si="18"/>
        <v>1</v>
      </c>
      <c r="C214" s="6">
        <f t="shared" si="19"/>
        <v>8</v>
      </c>
      <c r="D214" s="6">
        <f t="shared" si="20"/>
        <v>2024</v>
      </c>
      <c r="E214" s="7">
        <v>17.47</v>
      </c>
      <c r="F214" s="7">
        <v>23.53</v>
      </c>
      <c r="G214" s="7">
        <v>11.09</v>
      </c>
      <c r="H214" s="8">
        <v>0</v>
      </c>
      <c r="I214" s="7">
        <v>2.573</v>
      </c>
      <c r="J214" s="7">
        <v>13.02</v>
      </c>
      <c r="K214" s="9">
        <v>246.4</v>
      </c>
      <c r="L214" s="7">
        <v>1013.4</v>
      </c>
      <c r="M214" s="6">
        <f t="shared" si="21"/>
        <v>0</v>
      </c>
      <c r="N214" s="6">
        <f t="shared" si="22"/>
        <v>0</v>
      </c>
      <c r="O214" s="6">
        <f t="shared" si="23"/>
        <v>0</v>
      </c>
    </row>
    <row r="215" spans="1:15">
      <c r="A215" s="4">
        <v>45506</v>
      </c>
      <c r="B215" s="6">
        <f t="shared" si="18"/>
        <v>2</v>
      </c>
      <c r="C215" s="6">
        <f t="shared" si="19"/>
        <v>8</v>
      </c>
      <c r="D215" s="6">
        <f t="shared" si="20"/>
        <v>2024</v>
      </c>
      <c r="E215" s="7">
        <v>17.84</v>
      </c>
      <c r="F215" s="7">
        <v>23.54</v>
      </c>
      <c r="G215" s="7">
        <v>12.9</v>
      </c>
      <c r="H215" s="8">
        <v>0</v>
      </c>
      <c r="I215" s="7">
        <v>2.7120000000000002</v>
      </c>
      <c r="J215" s="7">
        <v>12.85</v>
      </c>
      <c r="K215" s="9">
        <v>319.5</v>
      </c>
      <c r="L215" s="7">
        <v>1016.4</v>
      </c>
      <c r="M215" s="6">
        <f t="shared" si="21"/>
        <v>0</v>
      </c>
      <c r="N215" s="6">
        <f t="shared" si="22"/>
        <v>0</v>
      </c>
      <c r="O215" s="6">
        <f t="shared" si="23"/>
        <v>0</v>
      </c>
    </row>
    <row r="216" spans="1:15">
      <c r="A216" s="4">
        <v>45507</v>
      </c>
      <c r="B216" s="6">
        <f t="shared" si="18"/>
        <v>3</v>
      </c>
      <c r="C216" s="6">
        <f t="shared" si="19"/>
        <v>8</v>
      </c>
      <c r="D216" s="6">
        <f t="shared" si="20"/>
        <v>2024</v>
      </c>
      <c r="E216" s="7">
        <v>16.66</v>
      </c>
      <c r="F216" s="7">
        <v>23.28</v>
      </c>
      <c r="G216" s="7">
        <v>8.14</v>
      </c>
      <c r="H216" s="8">
        <v>0</v>
      </c>
      <c r="I216" s="7">
        <v>4.2699999999999996</v>
      </c>
      <c r="J216" s="7">
        <v>18.489999999999998</v>
      </c>
      <c r="K216" s="9">
        <v>233.3</v>
      </c>
      <c r="L216" s="7">
        <v>1016.3</v>
      </c>
      <c r="M216" s="6">
        <f t="shared" si="21"/>
        <v>0</v>
      </c>
      <c r="N216" s="6">
        <f t="shared" si="22"/>
        <v>0</v>
      </c>
      <c r="O216" s="6">
        <f t="shared" si="23"/>
        <v>0</v>
      </c>
    </row>
    <row r="217" spans="1:15">
      <c r="A217" s="4">
        <v>45508</v>
      </c>
      <c r="B217" s="6">
        <f t="shared" si="18"/>
        <v>4</v>
      </c>
      <c r="C217" s="6">
        <f t="shared" si="19"/>
        <v>8</v>
      </c>
      <c r="D217" s="6">
        <f t="shared" si="20"/>
        <v>2024</v>
      </c>
      <c r="E217" s="7">
        <v>15.96</v>
      </c>
      <c r="F217" s="7">
        <v>20.61</v>
      </c>
      <c r="G217" s="7">
        <v>13.14</v>
      </c>
      <c r="H217" s="8">
        <v>1.8</v>
      </c>
      <c r="I217" s="7">
        <v>4.1130000000000004</v>
      </c>
      <c r="J217" s="7">
        <v>17.8</v>
      </c>
      <c r="K217" s="9">
        <v>246.3</v>
      </c>
      <c r="L217" s="7">
        <v>1008.4</v>
      </c>
      <c r="M217" s="6">
        <f t="shared" si="21"/>
        <v>1</v>
      </c>
      <c r="N217" s="6">
        <f t="shared" si="22"/>
        <v>1</v>
      </c>
      <c r="O217" s="6">
        <f t="shared" si="23"/>
        <v>0</v>
      </c>
    </row>
    <row r="218" spans="1:15">
      <c r="A218" s="4">
        <v>45509</v>
      </c>
      <c r="B218" s="6">
        <f t="shared" si="18"/>
        <v>5</v>
      </c>
      <c r="C218" s="6">
        <f t="shared" si="19"/>
        <v>8</v>
      </c>
      <c r="D218" s="6">
        <f t="shared" si="20"/>
        <v>2024</v>
      </c>
      <c r="E218" s="7">
        <v>15.34</v>
      </c>
      <c r="F218" s="7">
        <v>21.76</v>
      </c>
      <c r="G218" s="7">
        <v>7.79</v>
      </c>
      <c r="H218" s="8">
        <v>0</v>
      </c>
      <c r="I218" s="7">
        <v>3.4889999999999999</v>
      </c>
      <c r="J218" s="7">
        <v>15.84</v>
      </c>
      <c r="K218" s="9">
        <v>262.8</v>
      </c>
      <c r="L218" s="7">
        <v>1012.9</v>
      </c>
      <c r="M218" s="6">
        <f t="shared" si="21"/>
        <v>0</v>
      </c>
      <c r="N218" s="6">
        <f t="shared" si="22"/>
        <v>0</v>
      </c>
      <c r="O218" s="6">
        <f t="shared" si="23"/>
        <v>0</v>
      </c>
    </row>
    <row r="219" spans="1:15">
      <c r="A219" s="4">
        <v>45510</v>
      </c>
      <c r="B219" s="6">
        <f t="shared" si="18"/>
        <v>6</v>
      </c>
      <c r="C219" s="6">
        <f t="shared" si="19"/>
        <v>8</v>
      </c>
      <c r="D219" s="6">
        <f t="shared" si="20"/>
        <v>2024</v>
      </c>
      <c r="E219" s="7">
        <v>15.51</v>
      </c>
      <c r="F219" s="7">
        <v>19.239999999999998</v>
      </c>
      <c r="G219" s="7">
        <v>7.44</v>
      </c>
      <c r="H219" s="8">
        <v>1.3</v>
      </c>
      <c r="I219" s="7">
        <v>4.8170000000000002</v>
      </c>
      <c r="J219" s="7">
        <v>18.43</v>
      </c>
      <c r="K219" s="9">
        <v>209.2</v>
      </c>
      <c r="L219" s="7">
        <v>1015.6</v>
      </c>
      <c r="M219" s="6">
        <f t="shared" si="21"/>
        <v>1</v>
      </c>
      <c r="N219" s="6">
        <f t="shared" si="22"/>
        <v>1</v>
      </c>
      <c r="O219" s="6">
        <f t="shared" si="23"/>
        <v>0</v>
      </c>
    </row>
    <row r="220" spans="1:15">
      <c r="A220" s="4">
        <v>45511</v>
      </c>
      <c r="B220" s="6">
        <f t="shared" si="18"/>
        <v>7</v>
      </c>
      <c r="C220" s="6">
        <f t="shared" si="19"/>
        <v>8</v>
      </c>
      <c r="D220" s="6">
        <f t="shared" si="20"/>
        <v>2024</v>
      </c>
      <c r="E220" s="7">
        <v>17.5</v>
      </c>
      <c r="F220" s="7">
        <v>21.71</v>
      </c>
      <c r="G220" s="7">
        <v>15.26</v>
      </c>
      <c r="H220" s="8">
        <v>2.2000000000000002</v>
      </c>
      <c r="I220" s="7">
        <v>3.8159999999999998</v>
      </c>
      <c r="J220" s="7">
        <v>14.14</v>
      </c>
      <c r="K220" s="9">
        <v>238.9</v>
      </c>
      <c r="L220" s="7">
        <v>1015.2</v>
      </c>
      <c r="M220" s="6">
        <f t="shared" si="21"/>
        <v>1</v>
      </c>
      <c r="N220" s="6">
        <f t="shared" si="22"/>
        <v>1</v>
      </c>
      <c r="O220" s="6">
        <f t="shared" si="23"/>
        <v>0</v>
      </c>
    </row>
    <row r="221" spans="1:15">
      <c r="A221" s="4">
        <v>45512</v>
      </c>
      <c r="B221" s="6">
        <f t="shared" si="18"/>
        <v>8</v>
      </c>
      <c r="C221" s="6">
        <f t="shared" si="19"/>
        <v>8</v>
      </c>
      <c r="D221" s="6">
        <f t="shared" si="20"/>
        <v>2024</v>
      </c>
      <c r="E221" s="7">
        <v>18.53</v>
      </c>
      <c r="F221" s="7">
        <v>24.5</v>
      </c>
      <c r="G221" s="7">
        <v>12.24</v>
      </c>
      <c r="H221" s="8">
        <v>0</v>
      </c>
      <c r="I221" s="7">
        <v>2.2000000000000002</v>
      </c>
      <c r="J221" s="7">
        <v>10.46</v>
      </c>
      <c r="K221" s="9">
        <v>346.5</v>
      </c>
      <c r="L221" s="7">
        <v>1019.2</v>
      </c>
      <c r="M221" s="6">
        <f t="shared" si="21"/>
        <v>0</v>
      </c>
      <c r="N221" s="6">
        <f t="shared" si="22"/>
        <v>0</v>
      </c>
      <c r="O221" s="6">
        <f t="shared" si="23"/>
        <v>0</v>
      </c>
    </row>
    <row r="222" spans="1:15">
      <c r="A222" s="4">
        <v>45513</v>
      </c>
      <c r="B222" s="6">
        <f t="shared" si="18"/>
        <v>9</v>
      </c>
      <c r="C222" s="6">
        <f t="shared" si="19"/>
        <v>8</v>
      </c>
      <c r="D222" s="6">
        <f t="shared" si="20"/>
        <v>2024</v>
      </c>
      <c r="E222" s="7">
        <v>17.5</v>
      </c>
      <c r="F222" s="7">
        <v>24.22</v>
      </c>
      <c r="G222" s="7">
        <v>9.5399999999999991</v>
      </c>
      <c r="H222" s="8">
        <v>3.2</v>
      </c>
      <c r="I222" s="7">
        <v>5.6859999999999999</v>
      </c>
      <c r="J222" s="7">
        <v>18.829999999999998</v>
      </c>
      <c r="K222" s="9">
        <v>220.1</v>
      </c>
      <c r="L222" s="7">
        <v>1015.9</v>
      </c>
      <c r="M222" s="6">
        <f t="shared" si="21"/>
        <v>1</v>
      </c>
      <c r="N222" s="6">
        <f t="shared" si="22"/>
        <v>1</v>
      </c>
      <c r="O222" s="6">
        <f t="shared" si="23"/>
        <v>0</v>
      </c>
    </row>
    <row r="223" spans="1:15">
      <c r="A223" s="4">
        <v>45514</v>
      </c>
      <c r="B223" s="6">
        <f t="shared" si="18"/>
        <v>10</v>
      </c>
      <c r="C223" s="6">
        <f t="shared" si="19"/>
        <v>8</v>
      </c>
      <c r="D223" s="6">
        <f t="shared" si="20"/>
        <v>2024</v>
      </c>
      <c r="E223" s="7">
        <v>15.79</v>
      </c>
      <c r="F223" s="7">
        <v>17.72</v>
      </c>
      <c r="G223" s="7">
        <v>12.63</v>
      </c>
      <c r="H223" s="8">
        <v>3</v>
      </c>
      <c r="I223" s="7">
        <v>4.3550000000000004</v>
      </c>
      <c r="J223" s="7">
        <v>17.13</v>
      </c>
      <c r="K223" s="9">
        <v>228.1</v>
      </c>
      <c r="L223" s="7">
        <v>1010.1</v>
      </c>
      <c r="M223" s="6">
        <f t="shared" si="21"/>
        <v>1</v>
      </c>
      <c r="N223" s="6">
        <f t="shared" si="22"/>
        <v>1</v>
      </c>
      <c r="O223" s="6">
        <f t="shared" si="23"/>
        <v>0</v>
      </c>
    </row>
    <row r="224" spans="1:15">
      <c r="A224" s="4">
        <v>45515</v>
      </c>
      <c r="B224" s="6">
        <f t="shared" si="18"/>
        <v>11</v>
      </c>
      <c r="C224" s="6">
        <f t="shared" si="19"/>
        <v>8</v>
      </c>
      <c r="D224" s="6">
        <f t="shared" si="20"/>
        <v>2024</v>
      </c>
      <c r="E224" s="7">
        <v>15.66</v>
      </c>
      <c r="F224" s="7">
        <v>21.37</v>
      </c>
      <c r="G224" s="7">
        <v>9.5299999999999994</v>
      </c>
      <c r="H224" s="8">
        <v>0.2</v>
      </c>
      <c r="I224" s="7">
        <v>2.4990000000000001</v>
      </c>
      <c r="J224" s="7">
        <v>10.36</v>
      </c>
      <c r="K224" s="9">
        <v>255.2</v>
      </c>
      <c r="L224" s="7">
        <v>1013.6</v>
      </c>
      <c r="M224" s="6">
        <f t="shared" si="21"/>
        <v>1</v>
      </c>
      <c r="N224" s="6">
        <f t="shared" si="22"/>
        <v>0</v>
      </c>
      <c r="O224" s="6">
        <f t="shared" si="23"/>
        <v>0</v>
      </c>
    </row>
    <row r="225" spans="1:15">
      <c r="A225" s="4">
        <v>45516</v>
      </c>
      <c r="B225" s="6">
        <f t="shared" si="18"/>
        <v>12</v>
      </c>
      <c r="C225" s="6">
        <f t="shared" si="19"/>
        <v>8</v>
      </c>
      <c r="D225" s="6">
        <f t="shared" si="20"/>
        <v>2024</v>
      </c>
      <c r="E225" s="7">
        <v>14.46</v>
      </c>
      <c r="F225" s="7">
        <v>19.04</v>
      </c>
      <c r="G225" s="7">
        <v>9.1300000000000008</v>
      </c>
      <c r="H225" s="8">
        <v>2</v>
      </c>
      <c r="I225" s="7">
        <v>3.052</v>
      </c>
      <c r="J225" s="7">
        <v>13.95</v>
      </c>
      <c r="K225" s="9">
        <v>280</v>
      </c>
      <c r="L225" s="7">
        <v>1016</v>
      </c>
      <c r="M225" s="6">
        <f t="shared" si="21"/>
        <v>1</v>
      </c>
      <c r="N225" s="6">
        <f t="shared" si="22"/>
        <v>1</v>
      </c>
      <c r="O225" s="6">
        <f t="shared" si="23"/>
        <v>0</v>
      </c>
    </row>
    <row r="226" spans="1:15">
      <c r="A226" s="4">
        <v>45517</v>
      </c>
      <c r="B226" s="6">
        <f t="shared" si="18"/>
        <v>13</v>
      </c>
      <c r="C226" s="6">
        <f t="shared" si="19"/>
        <v>8</v>
      </c>
      <c r="D226" s="6">
        <f t="shared" si="20"/>
        <v>2024</v>
      </c>
      <c r="E226" s="7">
        <v>13.52</v>
      </c>
      <c r="F226" s="7">
        <v>17.59</v>
      </c>
      <c r="G226" s="7">
        <v>9.77</v>
      </c>
      <c r="H226" s="8">
        <v>5.5</v>
      </c>
      <c r="I226" s="7">
        <v>2.738</v>
      </c>
      <c r="J226" s="7">
        <v>12.09</v>
      </c>
      <c r="K226" s="9">
        <v>286.60000000000002</v>
      </c>
      <c r="L226" s="7">
        <v>1017.5</v>
      </c>
      <c r="M226" s="6">
        <f t="shared" si="21"/>
        <v>1</v>
      </c>
      <c r="N226" s="6">
        <f t="shared" si="22"/>
        <v>1</v>
      </c>
      <c r="O226" s="6">
        <f t="shared" si="23"/>
        <v>0</v>
      </c>
    </row>
    <row r="227" spans="1:15">
      <c r="A227" s="4">
        <v>45518</v>
      </c>
      <c r="B227" s="6">
        <f t="shared" si="18"/>
        <v>14</v>
      </c>
      <c r="C227" s="6">
        <f t="shared" si="19"/>
        <v>8</v>
      </c>
      <c r="D227" s="6">
        <f t="shared" si="20"/>
        <v>2024</v>
      </c>
      <c r="E227" s="7">
        <v>13.78</v>
      </c>
      <c r="F227" s="7">
        <v>18.71</v>
      </c>
      <c r="G227" s="7">
        <v>12.15</v>
      </c>
      <c r="H227" s="8">
        <v>1.4</v>
      </c>
      <c r="I227" s="7">
        <v>2.407</v>
      </c>
      <c r="J227" s="7">
        <v>12.22</v>
      </c>
      <c r="K227" s="9">
        <v>356.7</v>
      </c>
      <c r="L227" s="7">
        <v>1017.1</v>
      </c>
      <c r="M227" s="6">
        <f t="shared" si="21"/>
        <v>1</v>
      </c>
      <c r="N227" s="6">
        <f t="shared" si="22"/>
        <v>1</v>
      </c>
      <c r="O227" s="6">
        <f t="shared" si="23"/>
        <v>0</v>
      </c>
    </row>
    <row r="228" spans="1:15">
      <c r="A228" s="4">
        <v>45519</v>
      </c>
      <c r="B228" s="6">
        <f t="shared" si="18"/>
        <v>15</v>
      </c>
      <c r="C228" s="6">
        <f t="shared" si="19"/>
        <v>8</v>
      </c>
      <c r="D228" s="6">
        <f t="shared" si="20"/>
        <v>2024</v>
      </c>
      <c r="E228" s="7">
        <v>16.96</v>
      </c>
      <c r="F228" s="7">
        <v>22.79</v>
      </c>
      <c r="G228" s="7">
        <v>10.98</v>
      </c>
      <c r="H228" s="8">
        <v>0</v>
      </c>
      <c r="I228" s="7">
        <v>4.2430000000000003</v>
      </c>
      <c r="J228" s="7">
        <v>19.46</v>
      </c>
      <c r="K228" s="9">
        <v>14.99</v>
      </c>
      <c r="L228" s="7">
        <v>1021.1</v>
      </c>
      <c r="M228" s="6">
        <f t="shared" si="21"/>
        <v>0</v>
      </c>
      <c r="N228" s="6">
        <f t="shared" si="22"/>
        <v>0</v>
      </c>
      <c r="O228" s="6">
        <f t="shared" si="23"/>
        <v>0</v>
      </c>
    </row>
    <row r="229" spans="1:15">
      <c r="A229" s="4">
        <v>45520</v>
      </c>
      <c r="B229" s="6">
        <f t="shared" si="18"/>
        <v>16</v>
      </c>
      <c r="C229" s="6">
        <f t="shared" si="19"/>
        <v>8</v>
      </c>
      <c r="D229" s="6">
        <f t="shared" si="20"/>
        <v>2024</v>
      </c>
      <c r="E229" s="7">
        <v>17.97</v>
      </c>
      <c r="F229" s="7">
        <v>25.66</v>
      </c>
      <c r="G229" s="7">
        <v>11.06</v>
      </c>
      <c r="H229" s="8">
        <v>0.4</v>
      </c>
      <c r="I229" s="7">
        <v>3.3210000000000002</v>
      </c>
      <c r="J229" s="7">
        <v>21.25</v>
      </c>
      <c r="K229" s="9">
        <v>312.89999999999998</v>
      </c>
      <c r="L229" s="7">
        <v>1017</v>
      </c>
      <c r="M229" s="6">
        <f t="shared" si="21"/>
        <v>1</v>
      </c>
      <c r="N229" s="6">
        <f t="shared" si="22"/>
        <v>0</v>
      </c>
      <c r="O229" s="6">
        <f t="shared" si="23"/>
        <v>0</v>
      </c>
    </row>
    <row r="230" spans="1:15">
      <c r="A230" s="4">
        <v>45521</v>
      </c>
      <c r="B230" s="6">
        <f t="shared" si="18"/>
        <v>17</v>
      </c>
      <c r="C230" s="6">
        <f t="shared" si="19"/>
        <v>8</v>
      </c>
      <c r="D230" s="6">
        <f t="shared" si="20"/>
        <v>2024</v>
      </c>
      <c r="E230" s="7">
        <v>16.98</v>
      </c>
      <c r="F230" s="7">
        <v>21.43</v>
      </c>
      <c r="G230" s="7">
        <v>14.3</v>
      </c>
      <c r="H230" s="8">
        <v>0</v>
      </c>
      <c r="I230" s="7">
        <v>5.2080000000000002</v>
      </c>
      <c r="J230" s="7">
        <v>17.100000000000001</v>
      </c>
      <c r="K230" s="9">
        <v>228.9</v>
      </c>
      <c r="L230" s="7">
        <v>1010.8</v>
      </c>
      <c r="M230" s="6">
        <f t="shared" si="21"/>
        <v>0</v>
      </c>
      <c r="N230" s="6">
        <f t="shared" si="22"/>
        <v>0</v>
      </c>
      <c r="O230" s="6">
        <f t="shared" si="23"/>
        <v>0</v>
      </c>
    </row>
    <row r="231" spans="1:15">
      <c r="A231" s="4">
        <v>45522</v>
      </c>
      <c r="B231" s="6">
        <f t="shared" si="18"/>
        <v>18</v>
      </c>
      <c r="C231" s="6">
        <f t="shared" si="19"/>
        <v>8</v>
      </c>
      <c r="D231" s="6">
        <f t="shared" si="20"/>
        <v>2024</v>
      </c>
      <c r="E231" s="7">
        <v>15.53</v>
      </c>
      <c r="F231" s="7">
        <v>21.51</v>
      </c>
      <c r="G231" s="7">
        <v>10.67</v>
      </c>
      <c r="H231" s="8">
        <v>0.2</v>
      </c>
      <c r="I231" s="7">
        <v>4.141</v>
      </c>
      <c r="J231" s="7">
        <v>19.22</v>
      </c>
      <c r="K231" s="9">
        <v>243.6</v>
      </c>
      <c r="L231" s="7">
        <v>1008.3</v>
      </c>
      <c r="M231" s="6">
        <f t="shared" si="21"/>
        <v>1</v>
      </c>
      <c r="N231" s="6">
        <f t="shared" si="22"/>
        <v>0</v>
      </c>
      <c r="O231" s="6">
        <f t="shared" si="23"/>
        <v>0</v>
      </c>
    </row>
    <row r="232" spans="1:15">
      <c r="A232" s="4">
        <v>45523</v>
      </c>
      <c r="B232" s="6">
        <f t="shared" si="18"/>
        <v>19</v>
      </c>
      <c r="C232" s="6">
        <f t="shared" si="19"/>
        <v>8</v>
      </c>
      <c r="D232" s="6">
        <f t="shared" si="20"/>
        <v>2024</v>
      </c>
      <c r="E232" s="7">
        <v>15.41</v>
      </c>
      <c r="F232" s="7">
        <v>20.27</v>
      </c>
      <c r="G232" s="7">
        <v>8.52</v>
      </c>
      <c r="H232" s="8">
        <v>0.3</v>
      </c>
      <c r="I232" s="7">
        <v>4.2489999999999997</v>
      </c>
      <c r="J232" s="7">
        <v>20.149999999999999</v>
      </c>
      <c r="K232" s="9">
        <v>207.3</v>
      </c>
      <c r="L232" s="7">
        <v>1012.6</v>
      </c>
      <c r="M232" s="6">
        <f t="shared" si="21"/>
        <v>1</v>
      </c>
      <c r="N232" s="6">
        <f t="shared" si="22"/>
        <v>0</v>
      </c>
      <c r="O232" s="6">
        <f t="shared" si="23"/>
        <v>0</v>
      </c>
    </row>
    <row r="233" spans="1:15">
      <c r="A233" s="4">
        <v>45524</v>
      </c>
      <c r="B233" s="6">
        <f t="shared" si="18"/>
        <v>20</v>
      </c>
      <c r="C233" s="6">
        <f t="shared" si="19"/>
        <v>8</v>
      </c>
      <c r="D233" s="6">
        <f t="shared" si="20"/>
        <v>2024</v>
      </c>
      <c r="E233" s="7">
        <v>18.600000000000001</v>
      </c>
      <c r="F233" s="7">
        <v>20.6</v>
      </c>
      <c r="G233" s="7">
        <v>15.48</v>
      </c>
      <c r="H233" s="8">
        <v>0.2</v>
      </c>
      <c r="I233" s="7">
        <v>6.7709999999999999</v>
      </c>
      <c r="J233" s="7">
        <v>22.08</v>
      </c>
      <c r="K233" s="9">
        <v>210.5</v>
      </c>
      <c r="L233" s="7">
        <v>1015.1</v>
      </c>
      <c r="M233" s="6">
        <f t="shared" si="21"/>
        <v>1</v>
      </c>
      <c r="N233" s="6">
        <f t="shared" si="22"/>
        <v>0</v>
      </c>
      <c r="O233" s="6">
        <f t="shared" si="23"/>
        <v>0</v>
      </c>
    </row>
    <row r="234" spans="1:15">
      <c r="A234" s="4">
        <v>45525</v>
      </c>
      <c r="B234" s="6">
        <f t="shared" si="18"/>
        <v>21</v>
      </c>
      <c r="C234" s="6">
        <f t="shared" si="19"/>
        <v>8</v>
      </c>
      <c r="D234" s="6">
        <f t="shared" si="20"/>
        <v>2024</v>
      </c>
      <c r="E234" s="7">
        <v>19.5</v>
      </c>
      <c r="F234" s="7">
        <v>21.56</v>
      </c>
      <c r="G234" s="7">
        <v>18.440000000000001</v>
      </c>
      <c r="H234" s="8">
        <v>0.4</v>
      </c>
      <c r="I234" s="7">
        <v>7.54</v>
      </c>
      <c r="J234" s="7">
        <v>21.38</v>
      </c>
      <c r="K234" s="9">
        <v>217.7</v>
      </c>
      <c r="L234" s="7">
        <v>1018.4</v>
      </c>
      <c r="M234" s="6">
        <f t="shared" si="21"/>
        <v>1</v>
      </c>
      <c r="N234" s="6">
        <f t="shared" si="22"/>
        <v>0</v>
      </c>
      <c r="O234" s="6">
        <f t="shared" si="23"/>
        <v>0</v>
      </c>
    </row>
    <row r="235" spans="1:15">
      <c r="A235" s="4">
        <v>45526</v>
      </c>
      <c r="B235" s="6">
        <f t="shared" si="18"/>
        <v>22</v>
      </c>
      <c r="C235" s="6">
        <f t="shared" si="19"/>
        <v>8</v>
      </c>
      <c r="D235" s="6">
        <f t="shared" si="20"/>
        <v>2024</v>
      </c>
      <c r="E235" s="7">
        <v>18.97</v>
      </c>
      <c r="F235" s="7">
        <v>22.38</v>
      </c>
      <c r="G235" s="7">
        <v>16.8</v>
      </c>
      <c r="H235" s="8">
        <v>26.5</v>
      </c>
      <c r="I235" s="7">
        <v>3.4980000000000002</v>
      </c>
      <c r="J235" s="7">
        <v>12.95</v>
      </c>
      <c r="K235" s="9">
        <v>216.5</v>
      </c>
      <c r="L235" s="7">
        <v>1013.2</v>
      </c>
      <c r="M235" s="6">
        <f t="shared" si="21"/>
        <v>1</v>
      </c>
      <c r="N235" s="6">
        <f t="shared" si="22"/>
        <v>1</v>
      </c>
      <c r="O235" s="6">
        <f t="shared" si="23"/>
        <v>0</v>
      </c>
    </row>
    <row r="236" spans="1:15">
      <c r="A236" s="4">
        <v>45527</v>
      </c>
      <c r="B236" s="6">
        <f t="shared" si="18"/>
        <v>23</v>
      </c>
      <c r="C236" s="6">
        <f t="shared" si="19"/>
        <v>8</v>
      </c>
      <c r="D236" s="6">
        <f t="shared" si="20"/>
        <v>2024</v>
      </c>
      <c r="E236" s="7">
        <v>17</v>
      </c>
      <c r="F236" s="7">
        <v>21.11</v>
      </c>
      <c r="G236" s="7">
        <v>15.73</v>
      </c>
      <c r="H236" s="8">
        <v>1</v>
      </c>
      <c r="I236" s="7">
        <v>6.6989999999999998</v>
      </c>
      <c r="J236" s="7">
        <v>25.1</v>
      </c>
      <c r="K236" s="9">
        <v>235.3</v>
      </c>
      <c r="L236" s="7">
        <v>1000.7</v>
      </c>
      <c r="M236" s="6">
        <f t="shared" si="21"/>
        <v>1</v>
      </c>
      <c r="N236" s="6">
        <f t="shared" si="22"/>
        <v>1</v>
      </c>
      <c r="O236" s="6">
        <f t="shared" si="23"/>
        <v>0</v>
      </c>
    </row>
    <row r="237" spans="1:15">
      <c r="A237" s="4">
        <v>45528</v>
      </c>
      <c r="B237" s="6">
        <f t="shared" si="18"/>
        <v>24</v>
      </c>
      <c r="C237" s="6">
        <f t="shared" si="19"/>
        <v>8</v>
      </c>
      <c r="D237" s="6">
        <f t="shared" si="20"/>
        <v>2024</v>
      </c>
      <c r="E237" s="7">
        <v>14.41</v>
      </c>
      <c r="F237" s="7">
        <v>20.41</v>
      </c>
      <c r="G237" s="7">
        <v>9.07</v>
      </c>
      <c r="H237" s="8">
        <v>1.8</v>
      </c>
      <c r="I237" s="7">
        <v>6.8179999999999996</v>
      </c>
      <c r="J237" s="7">
        <v>25.47</v>
      </c>
      <c r="K237" s="9">
        <v>238.3</v>
      </c>
      <c r="L237" s="7">
        <v>1010.4</v>
      </c>
      <c r="M237" s="6">
        <f t="shared" si="21"/>
        <v>1</v>
      </c>
      <c r="N237" s="6">
        <f t="shared" si="22"/>
        <v>1</v>
      </c>
      <c r="O237" s="6">
        <f t="shared" si="23"/>
        <v>0</v>
      </c>
    </row>
    <row r="238" spans="1:15">
      <c r="A238" s="4">
        <v>45529</v>
      </c>
      <c r="B238" s="6">
        <f t="shared" si="18"/>
        <v>25</v>
      </c>
      <c r="C238" s="6">
        <f t="shared" si="19"/>
        <v>8</v>
      </c>
      <c r="D238" s="6">
        <f t="shared" si="20"/>
        <v>2024</v>
      </c>
      <c r="E238" s="7">
        <v>13.07</v>
      </c>
      <c r="F238" s="7">
        <v>18.11</v>
      </c>
      <c r="G238" s="7">
        <v>9.4700000000000006</v>
      </c>
      <c r="H238" s="8">
        <v>24.2</v>
      </c>
      <c r="I238" s="7">
        <v>3.03</v>
      </c>
      <c r="J238" s="7">
        <v>11.52</v>
      </c>
      <c r="K238" s="9">
        <v>142.4</v>
      </c>
      <c r="L238" s="7">
        <v>1012.9</v>
      </c>
      <c r="M238" s="6">
        <f t="shared" si="21"/>
        <v>1</v>
      </c>
      <c r="N238" s="6">
        <f t="shared" si="22"/>
        <v>1</v>
      </c>
      <c r="O238" s="6">
        <f t="shared" si="23"/>
        <v>0</v>
      </c>
    </row>
    <row r="239" spans="1:15">
      <c r="A239" s="4">
        <v>45530</v>
      </c>
      <c r="B239" s="6">
        <f t="shared" si="18"/>
        <v>26</v>
      </c>
      <c r="C239" s="6">
        <f t="shared" si="19"/>
        <v>8</v>
      </c>
      <c r="D239" s="6">
        <f t="shared" si="20"/>
        <v>2024</v>
      </c>
      <c r="E239" s="7">
        <v>16.850000000000001</v>
      </c>
      <c r="F239" s="7">
        <v>19.73</v>
      </c>
      <c r="G239" s="7">
        <v>12.97</v>
      </c>
      <c r="H239" s="8">
        <v>5.0999999999999996</v>
      </c>
      <c r="I239" s="7">
        <v>4.3659999999999997</v>
      </c>
      <c r="J239" s="7">
        <v>15.21</v>
      </c>
      <c r="K239" s="9">
        <v>236.2</v>
      </c>
      <c r="L239" s="7">
        <v>1004.9</v>
      </c>
      <c r="M239" s="6">
        <f t="shared" si="21"/>
        <v>1</v>
      </c>
      <c r="N239" s="6">
        <f t="shared" si="22"/>
        <v>1</v>
      </c>
      <c r="O239" s="6">
        <f t="shared" si="23"/>
        <v>0</v>
      </c>
    </row>
    <row r="240" spans="1:15">
      <c r="A240" s="4">
        <v>45531</v>
      </c>
      <c r="B240" s="6">
        <f t="shared" si="18"/>
        <v>27</v>
      </c>
      <c r="C240" s="6">
        <f t="shared" si="19"/>
        <v>8</v>
      </c>
      <c r="D240" s="6">
        <f t="shared" si="20"/>
        <v>2024</v>
      </c>
      <c r="E240" s="7">
        <v>14.16</v>
      </c>
      <c r="F240" s="7">
        <v>19.38</v>
      </c>
      <c r="G240" s="7">
        <v>11.31</v>
      </c>
      <c r="H240" s="8">
        <v>0.2</v>
      </c>
      <c r="I240" s="7">
        <v>4.7560000000000002</v>
      </c>
      <c r="J240" s="7">
        <v>18.13</v>
      </c>
      <c r="K240" s="9">
        <v>8.19</v>
      </c>
      <c r="L240" s="7">
        <v>1011.3</v>
      </c>
      <c r="M240" s="6">
        <f t="shared" si="21"/>
        <v>1</v>
      </c>
      <c r="N240" s="6">
        <f t="shared" si="22"/>
        <v>0</v>
      </c>
      <c r="O240" s="6">
        <f t="shared" si="23"/>
        <v>0</v>
      </c>
    </row>
    <row r="241" spans="1:15">
      <c r="A241" s="4">
        <v>45532</v>
      </c>
      <c r="B241" s="6">
        <f t="shared" si="18"/>
        <v>28</v>
      </c>
      <c r="C241" s="6">
        <f t="shared" si="19"/>
        <v>8</v>
      </c>
      <c r="D241" s="6">
        <f t="shared" si="20"/>
        <v>2024</v>
      </c>
      <c r="E241" s="7">
        <v>14.45</v>
      </c>
      <c r="F241" s="7">
        <v>20.71</v>
      </c>
      <c r="G241" s="7">
        <v>9.36</v>
      </c>
      <c r="H241" s="8">
        <v>0</v>
      </c>
      <c r="I241" s="7">
        <v>4.1500000000000004</v>
      </c>
      <c r="J241" s="7">
        <v>17.96</v>
      </c>
      <c r="K241" s="9">
        <v>271.5</v>
      </c>
      <c r="L241" s="7">
        <v>1021.1</v>
      </c>
      <c r="M241" s="6">
        <f t="shared" si="21"/>
        <v>0</v>
      </c>
      <c r="N241" s="6">
        <f t="shared" si="22"/>
        <v>0</v>
      </c>
      <c r="O241" s="6">
        <f t="shared" si="23"/>
        <v>0</v>
      </c>
    </row>
    <row r="242" spans="1:15">
      <c r="A242" s="4">
        <v>45533</v>
      </c>
      <c r="B242" s="6">
        <f t="shared" si="18"/>
        <v>29</v>
      </c>
      <c r="C242" s="6">
        <f t="shared" si="19"/>
        <v>8</v>
      </c>
      <c r="D242" s="6">
        <f t="shared" si="20"/>
        <v>2024</v>
      </c>
      <c r="E242" s="7">
        <v>13.94</v>
      </c>
      <c r="F242" s="7">
        <v>18.88</v>
      </c>
      <c r="G242" s="7">
        <v>11.62</v>
      </c>
      <c r="H242" s="8">
        <v>0.8</v>
      </c>
      <c r="I242" s="7">
        <v>5.0579999999999998</v>
      </c>
      <c r="J242" s="7">
        <v>24.84</v>
      </c>
      <c r="K242" s="9">
        <v>269.7</v>
      </c>
      <c r="L242" s="7">
        <v>1018</v>
      </c>
      <c r="M242" s="6">
        <f t="shared" si="21"/>
        <v>1</v>
      </c>
      <c r="N242" s="6">
        <f t="shared" si="22"/>
        <v>0</v>
      </c>
      <c r="O242" s="6">
        <f t="shared" si="23"/>
        <v>0</v>
      </c>
    </row>
    <row r="243" spans="1:15">
      <c r="A243" s="4">
        <v>45534</v>
      </c>
      <c r="B243" s="6">
        <f t="shared" si="18"/>
        <v>30</v>
      </c>
      <c r="C243" s="6">
        <f t="shared" si="19"/>
        <v>8</v>
      </c>
      <c r="D243" s="6">
        <f t="shared" si="20"/>
        <v>2024</v>
      </c>
      <c r="E243" s="7">
        <v>13.35</v>
      </c>
      <c r="F243" s="7">
        <v>20.02</v>
      </c>
      <c r="G243" s="7">
        <v>8.33</v>
      </c>
      <c r="H243" s="8">
        <v>0</v>
      </c>
      <c r="I243" s="7">
        <v>3.2120000000000002</v>
      </c>
      <c r="J243" s="7">
        <v>15.57</v>
      </c>
      <c r="K243" s="9">
        <v>351</v>
      </c>
      <c r="L243" s="7">
        <v>1023.7</v>
      </c>
      <c r="M243" s="6">
        <f t="shared" si="21"/>
        <v>0</v>
      </c>
      <c r="N243" s="6">
        <f t="shared" si="22"/>
        <v>0</v>
      </c>
      <c r="O243" s="6">
        <f t="shared" si="23"/>
        <v>0</v>
      </c>
    </row>
    <row r="244" spans="1:15">
      <c r="A244" s="4">
        <v>45535</v>
      </c>
      <c r="B244" s="6">
        <f t="shared" si="18"/>
        <v>31</v>
      </c>
      <c r="C244" s="6">
        <f t="shared" si="19"/>
        <v>8</v>
      </c>
      <c r="D244" s="6">
        <f t="shared" si="20"/>
        <v>2024</v>
      </c>
      <c r="E244" s="7">
        <v>12.54</v>
      </c>
      <c r="F244" s="7">
        <v>20.83</v>
      </c>
      <c r="G244" s="7">
        <v>4.7380000000000004</v>
      </c>
      <c r="H244" s="8">
        <v>0</v>
      </c>
      <c r="I244" s="7">
        <v>1.252</v>
      </c>
      <c r="J244" s="7">
        <v>9.1999999999999993</v>
      </c>
      <c r="K244" s="9">
        <v>57.22</v>
      </c>
      <c r="L244" s="7">
        <v>1026</v>
      </c>
      <c r="M244" s="6">
        <f t="shared" si="21"/>
        <v>0</v>
      </c>
      <c r="N244" s="6">
        <f t="shared" si="22"/>
        <v>0</v>
      </c>
      <c r="O244" s="6">
        <f t="shared" si="23"/>
        <v>0</v>
      </c>
    </row>
    <row r="245" spans="1:15">
      <c r="A245" s="4">
        <v>45536</v>
      </c>
      <c r="B245" s="6">
        <f t="shared" si="18"/>
        <v>1</v>
      </c>
      <c r="C245" s="6">
        <f t="shared" si="19"/>
        <v>9</v>
      </c>
      <c r="D245" s="6">
        <f t="shared" si="20"/>
        <v>2024</v>
      </c>
      <c r="E245" s="7">
        <v>12.91</v>
      </c>
      <c r="F245" s="7">
        <v>21.82</v>
      </c>
      <c r="G245" s="7">
        <v>3.8029999999999999</v>
      </c>
      <c r="H245" s="8">
        <v>0</v>
      </c>
      <c r="I245" s="7">
        <v>1.8089999999999999</v>
      </c>
      <c r="J245" s="7">
        <v>11.36</v>
      </c>
      <c r="K245" s="9">
        <v>68.34</v>
      </c>
      <c r="L245" s="7">
        <v>1021.9</v>
      </c>
      <c r="M245" s="6">
        <f t="shared" si="21"/>
        <v>0</v>
      </c>
      <c r="N245" s="6">
        <f t="shared" si="22"/>
        <v>0</v>
      </c>
      <c r="O245" s="6">
        <f t="shared" si="23"/>
        <v>0</v>
      </c>
    </row>
    <row r="246" spans="1:15">
      <c r="A246" s="4">
        <v>45537</v>
      </c>
      <c r="B246" s="6">
        <f t="shared" si="18"/>
        <v>2</v>
      </c>
      <c r="C246" s="6">
        <f t="shared" si="19"/>
        <v>9</v>
      </c>
      <c r="D246" s="6">
        <f t="shared" si="20"/>
        <v>2024</v>
      </c>
      <c r="E246" s="7">
        <v>14.1</v>
      </c>
      <c r="F246" s="7">
        <v>22.48</v>
      </c>
      <c r="G246" s="7">
        <v>4.835</v>
      </c>
      <c r="H246" s="8">
        <v>0</v>
      </c>
      <c r="I246" s="7">
        <v>2.395</v>
      </c>
      <c r="J246" s="7">
        <v>14.84</v>
      </c>
      <c r="K246" s="9">
        <v>52.9</v>
      </c>
      <c r="L246" s="7">
        <v>1021.1</v>
      </c>
      <c r="M246" s="6">
        <f t="shared" si="21"/>
        <v>0</v>
      </c>
      <c r="N246" s="6">
        <f t="shared" si="22"/>
        <v>0</v>
      </c>
      <c r="O246" s="6">
        <f t="shared" si="23"/>
        <v>0</v>
      </c>
    </row>
    <row r="247" spans="1:15">
      <c r="A247" s="4">
        <v>45538</v>
      </c>
      <c r="B247" s="6">
        <f t="shared" si="18"/>
        <v>3</v>
      </c>
      <c r="C247" s="6">
        <f t="shared" si="19"/>
        <v>9</v>
      </c>
      <c r="D247" s="6">
        <f t="shared" si="20"/>
        <v>2024</v>
      </c>
      <c r="E247" s="7">
        <v>15.21</v>
      </c>
      <c r="F247" s="7">
        <v>22.79</v>
      </c>
      <c r="G247" s="7">
        <v>8.8000000000000007</v>
      </c>
      <c r="H247" s="8">
        <v>0</v>
      </c>
      <c r="I247" s="7">
        <v>2.1360000000000001</v>
      </c>
      <c r="J247" s="7">
        <v>11.12</v>
      </c>
      <c r="K247" s="9">
        <v>55.9</v>
      </c>
      <c r="L247" s="7">
        <v>1021.7</v>
      </c>
      <c r="M247" s="6">
        <f t="shared" si="21"/>
        <v>0</v>
      </c>
      <c r="N247" s="6">
        <f t="shared" si="22"/>
        <v>0</v>
      </c>
      <c r="O247" s="6">
        <f t="shared" si="23"/>
        <v>0</v>
      </c>
    </row>
    <row r="248" spans="1:15">
      <c r="A248" s="4">
        <v>45539</v>
      </c>
      <c r="B248" s="6">
        <f t="shared" si="18"/>
        <v>4</v>
      </c>
      <c r="C248" s="6">
        <f t="shared" si="19"/>
        <v>9</v>
      </c>
      <c r="D248" s="6">
        <f t="shared" si="20"/>
        <v>2024</v>
      </c>
      <c r="E248" s="7">
        <v>15.36</v>
      </c>
      <c r="F248" s="7">
        <v>21.69</v>
      </c>
      <c r="G248" s="7">
        <v>8.23</v>
      </c>
      <c r="H248" s="8">
        <v>0</v>
      </c>
      <c r="I248" s="7">
        <v>2.5790000000000002</v>
      </c>
      <c r="J248" s="7">
        <v>11.92</v>
      </c>
      <c r="K248" s="9">
        <v>87.8</v>
      </c>
      <c r="L248" s="7">
        <v>1021.2</v>
      </c>
      <c r="M248" s="6">
        <f t="shared" si="21"/>
        <v>0</v>
      </c>
      <c r="N248" s="6">
        <f t="shared" si="22"/>
        <v>0</v>
      </c>
      <c r="O248" s="6">
        <f t="shared" si="23"/>
        <v>0</v>
      </c>
    </row>
    <row r="249" spans="1:15">
      <c r="A249" s="4">
        <v>45540</v>
      </c>
      <c r="B249" s="6">
        <f t="shared" si="18"/>
        <v>5</v>
      </c>
      <c r="C249" s="6">
        <f t="shared" si="19"/>
        <v>9</v>
      </c>
      <c r="D249" s="6">
        <f t="shared" si="20"/>
        <v>2024</v>
      </c>
      <c r="E249" s="7">
        <v>15.28</v>
      </c>
      <c r="F249" s="7">
        <v>20.27</v>
      </c>
      <c r="G249" s="7">
        <v>11.37</v>
      </c>
      <c r="H249" s="8">
        <v>0.2</v>
      </c>
      <c r="I249" s="7">
        <v>3.194</v>
      </c>
      <c r="J249" s="7">
        <v>15.8</v>
      </c>
      <c r="K249" s="9">
        <v>74.400000000000006</v>
      </c>
      <c r="L249" s="7">
        <v>1018</v>
      </c>
      <c r="M249" s="6">
        <f t="shared" si="21"/>
        <v>1</v>
      </c>
      <c r="N249" s="6">
        <f t="shared" si="22"/>
        <v>0</v>
      </c>
      <c r="O249" s="6">
        <f t="shared" si="23"/>
        <v>0</v>
      </c>
    </row>
    <row r="250" spans="1:15">
      <c r="A250" s="4">
        <v>45541</v>
      </c>
      <c r="B250" s="6">
        <f t="shared" si="18"/>
        <v>6</v>
      </c>
      <c r="C250" s="6">
        <f t="shared" si="19"/>
        <v>9</v>
      </c>
      <c r="D250" s="6">
        <f t="shared" si="20"/>
        <v>2024</v>
      </c>
      <c r="E250" s="7">
        <v>15.45</v>
      </c>
      <c r="F250" s="7">
        <v>20.62</v>
      </c>
      <c r="G250" s="7">
        <v>10.9</v>
      </c>
      <c r="H250" s="8">
        <v>8.6</v>
      </c>
      <c r="I250" s="7">
        <v>4.3330000000000002</v>
      </c>
      <c r="J250" s="7">
        <v>20.059999999999999</v>
      </c>
      <c r="K250" s="9">
        <v>90.4</v>
      </c>
      <c r="L250" s="7">
        <v>1006.5</v>
      </c>
      <c r="M250" s="6">
        <f t="shared" si="21"/>
        <v>1</v>
      </c>
      <c r="N250" s="6">
        <f t="shared" si="22"/>
        <v>1</v>
      </c>
      <c r="O250" s="6">
        <f t="shared" si="23"/>
        <v>0</v>
      </c>
    </row>
    <row r="251" spans="1:15">
      <c r="A251" s="4">
        <v>45542</v>
      </c>
      <c r="B251" s="6">
        <f t="shared" si="18"/>
        <v>7</v>
      </c>
      <c r="C251" s="6">
        <f t="shared" si="19"/>
        <v>9</v>
      </c>
      <c r="D251" s="6">
        <f t="shared" si="20"/>
        <v>2024</v>
      </c>
      <c r="E251" s="7">
        <v>14.88</v>
      </c>
      <c r="F251" s="7">
        <v>20.04</v>
      </c>
      <c r="G251" s="7">
        <v>10.67</v>
      </c>
      <c r="H251" s="8">
        <v>1</v>
      </c>
      <c r="I251" s="7">
        <v>2.7370000000000001</v>
      </c>
      <c r="J251" s="7">
        <v>12.48</v>
      </c>
      <c r="K251" s="9">
        <v>196.9</v>
      </c>
      <c r="L251" s="7">
        <v>999.8</v>
      </c>
      <c r="M251" s="6">
        <f t="shared" si="21"/>
        <v>1</v>
      </c>
      <c r="N251" s="6">
        <f t="shared" si="22"/>
        <v>1</v>
      </c>
      <c r="O251" s="6">
        <f t="shared" si="23"/>
        <v>0</v>
      </c>
    </row>
    <row r="252" spans="1:15">
      <c r="A252" s="4">
        <v>45543</v>
      </c>
      <c r="B252" s="6">
        <f t="shared" si="18"/>
        <v>8</v>
      </c>
      <c r="C252" s="6">
        <f t="shared" si="19"/>
        <v>9</v>
      </c>
      <c r="D252" s="6">
        <f t="shared" si="20"/>
        <v>2024</v>
      </c>
      <c r="E252" s="7">
        <v>14.42</v>
      </c>
      <c r="F252" s="7">
        <v>20.27</v>
      </c>
      <c r="G252" s="7">
        <v>10.66</v>
      </c>
      <c r="H252" s="8">
        <v>0</v>
      </c>
      <c r="I252" s="7">
        <v>1.71</v>
      </c>
      <c r="J252" s="7">
        <v>9.9600000000000009</v>
      </c>
      <c r="K252" s="9">
        <v>255.3</v>
      </c>
      <c r="L252" s="7">
        <v>1003.8</v>
      </c>
      <c r="M252" s="6">
        <f t="shared" si="21"/>
        <v>0</v>
      </c>
      <c r="N252" s="6">
        <f t="shared" si="22"/>
        <v>0</v>
      </c>
      <c r="O252" s="6">
        <f t="shared" si="23"/>
        <v>0</v>
      </c>
    </row>
    <row r="253" spans="1:15">
      <c r="A253" s="4">
        <v>45544</v>
      </c>
      <c r="B253" s="6">
        <f t="shared" si="18"/>
        <v>9</v>
      </c>
      <c r="C253" s="6">
        <f t="shared" si="19"/>
        <v>9</v>
      </c>
      <c r="D253" s="6">
        <f t="shared" si="20"/>
        <v>2024</v>
      </c>
      <c r="E253" s="7">
        <v>15.67</v>
      </c>
      <c r="F253" s="7">
        <v>22.69</v>
      </c>
      <c r="G253" s="7">
        <v>9.73</v>
      </c>
      <c r="H253" s="8">
        <v>0</v>
      </c>
      <c r="I253" s="7">
        <v>3.0807499999999997</v>
      </c>
      <c r="J253" s="7">
        <v>15.44</v>
      </c>
      <c r="K253" s="9">
        <v>247.94025425813317</v>
      </c>
      <c r="L253" s="7">
        <v>1015</v>
      </c>
      <c r="M253" s="6">
        <f t="shared" si="21"/>
        <v>0</v>
      </c>
      <c r="N253" s="6">
        <f t="shared" si="22"/>
        <v>0</v>
      </c>
      <c r="O253" s="6">
        <f t="shared" si="23"/>
        <v>0</v>
      </c>
    </row>
    <row r="254" spans="1:15">
      <c r="A254" s="4">
        <v>45545</v>
      </c>
      <c r="B254" s="6">
        <f t="shared" si="18"/>
        <v>10</v>
      </c>
      <c r="C254" s="6">
        <f t="shared" si="19"/>
        <v>9</v>
      </c>
      <c r="D254" s="6">
        <f t="shared" si="20"/>
        <v>2024</v>
      </c>
      <c r="E254" s="7">
        <v>17.14</v>
      </c>
      <c r="F254" s="7">
        <v>22.65</v>
      </c>
      <c r="G254" s="7">
        <v>11.91</v>
      </c>
      <c r="H254" s="8">
        <v>0.8</v>
      </c>
      <c r="I254" s="7">
        <v>6.8540000000000001</v>
      </c>
      <c r="J254" s="7">
        <v>22.21</v>
      </c>
      <c r="K254" s="9">
        <v>217.8</v>
      </c>
      <c r="L254" s="7">
        <v>1017.1</v>
      </c>
      <c r="M254" s="6">
        <f t="shared" si="21"/>
        <v>1</v>
      </c>
      <c r="N254" s="6">
        <f t="shared" si="22"/>
        <v>0</v>
      </c>
      <c r="O254" s="6">
        <f t="shared" si="23"/>
        <v>0</v>
      </c>
    </row>
    <row r="255" spans="1:15">
      <c r="A255" s="4">
        <v>45546</v>
      </c>
      <c r="B255" s="6">
        <f t="shared" si="18"/>
        <v>11</v>
      </c>
      <c r="C255" s="6">
        <f t="shared" si="19"/>
        <v>9</v>
      </c>
      <c r="D255" s="6">
        <f t="shared" si="20"/>
        <v>2024</v>
      </c>
      <c r="E255" s="7">
        <v>17.350000000000001</v>
      </c>
      <c r="F255" s="7">
        <v>21.73</v>
      </c>
      <c r="G255" s="7">
        <v>15.93</v>
      </c>
      <c r="H255" s="8">
        <v>0.4</v>
      </c>
      <c r="I255" s="7">
        <v>5.8849999999999998</v>
      </c>
      <c r="J255" s="7">
        <v>18.559999999999999</v>
      </c>
      <c r="K255" s="9">
        <v>218.2</v>
      </c>
      <c r="L255" s="7">
        <v>1014.9</v>
      </c>
      <c r="M255" s="6">
        <f t="shared" si="21"/>
        <v>1</v>
      </c>
      <c r="N255" s="6">
        <f t="shared" si="22"/>
        <v>0</v>
      </c>
      <c r="O255" s="6">
        <f t="shared" si="23"/>
        <v>0</v>
      </c>
    </row>
    <row r="256" spans="1:15">
      <c r="A256" s="4">
        <v>45547</v>
      </c>
      <c r="B256" s="6">
        <f t="shared" si="18"/>
        <v>12</v>
      </c>
      <c r="C256" s="6">
        <f t="shared" si="19"/>
        <v>9</v>
      </c>
      <c r="D256" s="6">
        <f t="shared" si="20"/>
        <v>2024</v>
      </c>
      <c r="E256" s="7">
        <v>14.59</v>
      </c>
      <c r="F256" s="7">
        <v>21.61</v>
      </c>
      <c r="G256" s="7">
        <v>9.99</v>
      </c>
      <c r="H256" s="8">
        <v>0</v>
      </c>
      <c r="I256" s="7">
        <v>2.9489999999999998</v>
      </c>
      <c r="J256" s="7">
        <v>11.72</v>
      </c>
      <c r="K256" s="9">
        <v>286.39999999999998</v>
      </c>
      <c r="L256" s="7">
        <v>1022.6</v>
      </c>
      <c r="M256" s="6">
        <f t="shared" si="21"/>
        <v>0</v>
      </c>
      <c r="N256" s="6">
        <f t="shared" si="22"/>
        <v>0</v>
      </c>
      <c r="O256" s="6">
        <f t="shared" si="23"/>
        <v>0</v>
      </c>
    </row>
    <row r="257" spans="1:15">
      <c r="A257" s="4">
        <v>45548</v>
      </c>
      <c r="B257" s="6">
        <f t="shared" si="18"/>
        <v>13</v>
      </c>
      <c r="C257" s="6">
        <f t="shared" si="19"/>
        <v>9</v>
      </c>
      <c r="D257" s="6">
        <f t="shared" si="20"/>
        <v>2024</v>
      </c>
      <c r="E257" s="7">
        <v>13.91</v>
      </c>
      <c r="F257" s="7">
        <v>17.850000000000001</v>
      </c>
      <c r="G257" s="7">
        <v>7.74</v>
      </c>
      <c r="H257" s="8">
        <v>0</v>
      </c>
      <c r="I257" s="7">
        <v>6.133</v>
      </c>
      <c r="J257" s="7">
        <v>19.39</v>
      </c>
      <c r="K257" s="9">
        <v>224.6</v>
      </c>
      <c r="L257" s="7">
        <v>1025.2</v>
      </c>
      <c r="M257" s="6">
        <f t="shared" si="21"/>
        <v>0</v>
      </c>
      <c r="N257" s="6">
        <f t="shared" si="22"/>
        <v>0</v>
      </c>
      <c r="O257" s="6">
        <f t="shared" si="23"/>
        <v>0</v>
      </c>
    </row>
    <row r="258" spans="1:15">
      <c r="A258" s="4">
        <v>45549</v>
      </c>
      <c r="B258" s="6">
        <f t="shared" si="18"/>
        <v>14</v>
      </c>
      <c r="C258" s="6">
        <f t="shared" si="19"/>
        <v>9</v>
      </c>
      <c r="D258" s="6">
        <f t="shared" si="20"/>
        <v>2024</v>
      </c>
      <c r="E258" s="7">
        <v>15.97</v>
      </c>
      <c r="F258" s="7">
        <v>19.809999999999999</v>
      </c>
      <c r="G258" s="7">
        <v>13.77</v>
      </c>
      <c r="H258" s="8">
        <v>2.6</v>
      </c>
      <c r="I258" s="7">
        <v>8.0500000000000007</v>
      </c>
      <c r="J258" s="7">
        <v>21.12</v>
      </c>
      <c r="K258" s="9">
        <v>228</v>
      </c>
      <c r="L258" s="7">
        <v>1016.5</v>
      </c>
      <c r="M258" s="6">
        <f t="shared" si="21"/>
        <v>1</v>
      </c>
      <c r="N258" s="6">
        <f t="shared" si="22"/>
        <v>1</v>
      </c>
      <c r="O258" s="6">
        <f t="shared" si="23"/>
        <v>0</v>
      </c>
    </row>
    <row r="259" spans="1:15">
      <c r="A259" s="4">
        <v>45550</v>
      </c>
      <c r="B259" s="6">
        <f t="shared" ref="B259:B322" si="24">DAY(A259)</f>
        <v>15</v>
      </c>
      <c r="C259" s="6">
        <f t="shared" ref="C259:C322" si="25">MONTH(A259)</f>
        <v>9</v>
      </c>
      <c r="D259" s="6">
        <f t="shared" ref="D259:D322" si="26">YEAR(A259)</f>
        <v>2024</v>
      </c>
      <c r="E259" s="7">
        <v>12.79</v>
      </c>
      <c r="F259" s="7">
        <v>16.920000000000002</v>
      </c>
      <c r="G259" s="7">
        <v>6.81</v>
      </c>
      <c r="H259" s="8">
        <v>0</v>
      </c>
      <c r="I259" s="7">
        <v>5.7729999999999997</v>
      </c>
      <c r="J259" s="7">
        <v>21.58</v>
      </c>
      <c r="K259" s="9">
        <v>242.8</v>
      </c>
      <c r="L259" s="7">
        <v>1012.1</v>
      </c>
      <c r="M259" s="6">
        <f t="shared" ref="M259:M322" si="27">IF(H259&gt;0.19,1,0)</f>
        <v>0</v>
      </c>
      <c r="N259" s="6">
        <f t="shared" ref="N259:N322" si="28">IF(H259&gt;0.99,1,0)</f>
        <v>0</v>
      </c>
      <c r="O259" s="6">
        <f t="shared" ref="O259:O322" si="29">IF(G259&lt;0,1,0)</f>
        <v>0</v>
      </c>
    </row>
    <row r="260" spans="1:15">
      <c r="A260" s="4">
        <v>45551</v>
      </c>
      <c r="B260" s="6">
        <f t="shared" si="24"/>
        <v>16</v>
      </c>
      <c r="C260" s="6">
        <f t="shared" si="25"/>
        <v>9</v>
      </c>
      <c r="D260" s="6">
        <f t="shared" si="26"/>
        <v>2024</v>
      </c>
      <c r="E260" s="7">
        <v>13.24</v>
      </c>
      <c r="F260" s="7">
        <v>18.61</v>
      </c>
      <c r="G260" s="7">
        <v>10.75</v>
      </c>
      <c r="H260" s="8">
        <v>0</v>
      </c>
      <c r="I260" s="7">
        <v>3.1579999999999999</v>
      </c>
      <c r="J260" s="7">
        <v>16.829999999999998</v>
      </c>
      <c r="K260" s="9">
        <v>267.89999999999998</v>
      </c>
      <c r="L260" s="7">
        <v>1012.6</v>
      </c>
      <c r="M260" s="6">
        <f t="shared" si="27"/>
        <v>0</v>
      </c>
      <c r="N260" s="6">
        <f t="shared" si="28"/>
        <v>0</v>
      </c>
      <c r="O260" s="6">
        <f t="shared" si="29"/>
        <v>0</v>
      </c>
    </row>
    <row r="261" spans="1:15">
      <c r="A261" s="4">
        <v>45552</v>
      </c>
      <c r="B261" s="6">
        <f t="shared" si="24"/>
        <v>17</v>
      </c>
      <c r="C261" s="6">
        <f t="shared" si="25"/>
        <v>9</v>
      </c>
      <c r="D261" s="6">
        <f t="shared" si="26"/>
        <v>2024</v>
      </c>
      <c r="E261" s="7">
        <v>10.95</v>
      </c>
      <c r="F261" s="7">
        <v>17.059999999999999</v>
      </c>
      <c r="G261" s="7">
        <v>6.1470000000000002</v>
      </c>
      <c r="H261" s="8">
        <v>0</v>
      </c>
      <c r="I261" s="7">
        <v>2.8109999999999999</v>
      </c>
      <c r="J261" s="7">
        <v>14.11</v>
      </c>
      <c r="K261" s="9">
        <v>284.10000000000002</v>
      </c>
      <c r="L261" s="7">
        <v>1017.2</v>
      </c>
      <c r="M261" s="6">
        <f t="shared" si="27"/>
        <v>0</v>
      </c>
      <c r="N261" s="6">
        <f t="shared" si="28"/>
        <v>0</v>
      </c>
      <c r="O261" s="6">
        <f t="shared" si="29"/>
        <v>0</v>
      </c>
    </row>
    <row r="262" spans="1:15">
      <c r="A262" s="4">
        <v>45553</v>
      </c>
      <c r="B262" s="6">
        <f t="shared" si="24"/>
        <v>18</v>
      </c>
      <c r="C262" s="6">
        <f t="shared" si="25"/>
        <v>9</v>
      </c>
      <c r="D262" s="6">
        <f t="shared" si="26"/>
        <v>2024</v>
      </c>
      <c r="E262" s="7">
        <v>11.63</v>
      </c>
      <c r="F262" s="7">
        <v>18.190000000000001</v>
      </c>
      <c r="G262" s="7">
        <v>5.5869999999999997</v>
      </c>
      <c r="H262" s="8">
        <v>0</v>
      </c>
      <c r="I262" s="7">
        <v>3.29</v>
      </c>
      <c r="J262" s="7">
        <v>9.4600000000000009</v>
      </c>
      <c r="K262" s="9">
        <v>268.3</v>
      </c>
      <c r="L262" s="7">
        <v>1019.2</v>
      </c>
      <c r="M262" s="6">
        <f t="shared" si="27"/>
        <v>0</v>
      </c>
      <c r="N262" s="6">
        <f t="shared" si="28"/>
        <v>0</v>
      </c>
      <c r="O262" s="6">
        <f t="shared" si="29"/>
        <v>0</v>
      </c>
    </row>
    <row r="263" spans="1:15">
      <c r="A263" s="4">
        <v>45554</v>
      </c>
      <c r="B263" s="6">
        <f t="shared" si="24"/>
        <v>19</v>
      </c>
      <c r="C263" s="6">
        <f t="shared" si="25"/>
        <v>9</v>
      </c>
      <c r="D263" s="6">
        <f t="shared" si="26"/>
        <v>2024</v>
      </c>
      <c r="E263" s="7">
        <v>13.94</v>
      </c>
      <c r="F263" s="7">
        <v>17.79</v>
      </c>
      <c r="G263" s="7">
        <v>9.01</v>
      </c>
      <c r="H263" s="8">
        <v>0</v>
      </c>
      <c r="I263" s="7">
        <v>6.2649999999999997</v>
      </c>
      <c r="J263" s="7">
        <v>19.36</v>
      </c>
      <c r="K263" s="9">
        <v>221.2</v>
      </c>
      <c r="L263" s="7">
        <v>1015.7</v>
      </c>
      <c r="M263" s="6">
        <f t="shared" si="27"/>
        <v>0</v>
      </c>
      <c r="N263" s="6">
        <f t="shared" si="28"/>
        <v>0</v>
      </c>
      <c r="O263" s="6">
        <f t="shared" si="29"/>
        <v>0</v>
      </c>
    </row>
    <row r="264" spans="1:15">
      <c r="A264" s="4">
        <v>45555</v>
      </c>
      <c r="B264" s="6">
        <f t="shared" si="24"/>
        <v>20</v>
      </c>
      <c r="C264" s="6">
        <f t="shared" si="25"/>
        <v>9</v>
      </c>
      <c r="D264" s="6">
        <f t="shared" si="26"/>
        <v>2024</v>
      </c>
      <c r="E264" s="7">
        <v>16.09</v>
      </c>
      <c r="F264" s="7">
        <v>21.24</v>
      </c>
      <c r="G264" s="7">
        <v>13.47</v>
      </c>
      <c r="H264" s="8">
        <v>0</v>
      </c>
      <c r="I264" s="7">
        <v>4.851</v>
      </c>
      <c r="J264" s="7">
        <v>16.54</v>
      </c>
      <c r="K264" s="9">
        <v>234.7</v>
      </c>
      <c r="L264" s="7">
        <v>1013.7</v>
      </c>
      <c r="M264" s="6">
        <f t="shared" si="27"/>
        <v>0</v>
      </c>
      <c r="N264" s="6">
        <f t="shared" si="28"/>
        <v>0</v>
      </c>
      <c r="O264" s="6">
        <f t="shared" si="29"/>
        <v>0</v>
      </c>
    </row>
    <row r="265" spans="1:15">
      <c r="A265" s="4">
        <v>45556</v>
      </c>
      <c r="B265" s="6">
        <f t="shared" si="24"/>
        <v>21</v>
      </c>
      <c r="C265" s="6">
        <f t="shared" si="25"/>
        <v>9</v>
      </c>
      <c r="D265" s="6">
        <f t="shared" si="26"/>
        <v>2024</v>
      </c>
      <c r="E265" s="7">
        <v>12.56</v>
      </c>
      <c r="F265" s="7">
        <v>22.02</v>
      </c>
      <c r="G265" s="7">
        <v>5.1820000000000004</v>
      </c>
      <c r="H265" s="8">
        <v>0</v>
      </c>
      <c r="I265" s="7">
        <v>1.274</v>
      </c>
      <c r="J265" s="7">
        <v>8.4700000000000006</v>
      </c>
      <c r="K265" s="9">
        <v>178.3</v>
      </c>
      <c r="L265" s="7">
        <v>1018.8</v>
      </c>
      <c r="M265" s="6">
        <f t="shared" si="27"/>
        <v>0</v>
      </c>
      <c r="N265" s="6">
        <f t="shared" si="28"/>
        <v>0</v>
      </c>
      <c r="O265" s="6">
        <f t="shared" si="29"/>
        <v>0</v>
      </c>
    </row>
    <row r="266" spans="1:15">
      <c r="A266" s="4">
        <v>45557</v>
      </c>
      <c r="B266" s="6">
        <f t="shared" si="24"/>
        <v>22</v>
      </c>
      <c r="C266" s="6">
        <f t="shared" si="25"/>
        <v>9</v>
      </c>
      <c r="D266" s="6">
        <f t="shared" si="26"/>
        <v>2024</v>
      </c>
      <c r="E266" s="7">
        <v>15.02</v>
      </c>
      <c r="F266" s="7">
        <v>23.04</v>
      </c>
      <c r="G266" s="7">
        <v>6.6379999999999999</v>
      </c>
      <c r="H266" s="8">
        <v>2.7</v>
      </c>
      <c r="I266" s="7">
        <v>3.4740000000000002</v>
      </c>
      <c r="J266" s="7">
        <v>14.94</v>
      </c>
      <c r="K266" s="9">
        <v>210.2</v>
      </c>
      <c r="L266" s="7">
        <v>1016.1</v>
      </c>
      <c r="M266" s="6">
        <f t="shared" si="27"/>
        <v>1</v>
      </c>
      <c r="N266" s="6">
        <f t="shared" si="28"/>
        <v>1</v>
      </c>
      <c r="O266" s="6">
        <f t="shared" si="29"/>
        <v>0</v>
      </c>
    </row>
    <row r="267" spans="1:15">
      <c r="A267" s="4">
        <v>45558</v>
      </c>
      <c r="B267" s="6">
        <f t="shared" si="24"/>
        <v>23</v>
      </c>
      <c r="C267" s="6">
        <f t="shared" si="25"/>
        <v>9</v>
      </c>
      <c r="D267" s="6">
        <f t="shared" si="26"/>
        <v>2024</v>
      </c>
      <c r="E267" s="7">
        <v>14.72</v>
      </c>
      <c r="F267" s="7">
        <v>18.47</v>
      </c>
      <c r="G267" s="7">
        <v>14.2</v>
      </c>
      <c r="H267" s="8">
        <v>6.6</v>
      </c>
      <c r="I267" s="7">
        <v>3.6360000000000001</v>
      </c>
      <c r="J267" s="7">
        <v>15.07</v>
      </c>
      <c r="K267" s="9">
        <v>215.4</v>
      </c>
      <c r="L267" s="7">
        <v>1006</v>
      </c>
      <c r="M267" s="6">
        <f t="shared" si="27"/>
        <v>1</v>
      </c>
      <c r="N267" s="6">
        <f t="shared" si="28"/>
        <v>1</v>
      </c>
      <c r="O267" s="6">
        <f t="shared" si="29"/>
        <v>0</v>
      </c>
    </row>
    <row r="268" spans="1:15">
      <c r="A268" s="4">
        <v>45559</v>
      </c>
      <c r="B268" s="6">
        <f t="shared" si="24"/>
        <v>24</v>
      </c>
      <c r="C268" s="6">
        <f t="shared" si="25"/>
        <v>9</v>
      </c>
      <c r="D268" s="6">
        <f t="shared" si="26"/>
        <v>2024</v>
      </c>
      <c r="E268" s="7">
        <v>10.87</v>
      </c>
      <c r="F268" s="7">
        <v>13.22</v>
      </c>
      <c r="G268" s="7">
        <v>10.029999999999999</v>
      </c>
      <c r="H268" s="8">
        <v>0</v>
      </c>
      <c r="I268" s="7">
        <v>4.2389999999999999</v>
      </c>
      <c r="J268" s="7">
        <v>24.87</v>
      </c>
      <c r="K268" s="9">
        <v>347.9</v>
      </c>
      <c r="L268" s="7">
        <v>1007.8</v>
      </c>
      <c r="M268" s="6">
        <f t="shared" si="27"/>
        <v>0</v>
      </c>
      <c r="N268" s="6">
        <f t="shared" si="28"/>
        <v>0</v>
      </c>
      <c r="O268" s="6">
        <f t="shared" si="29"/>
        <v>0</v>
      </c>
    </row>
    <row r="269" spans="1:15">
      <c r="A269" s="4">
        <v>45560</v>
      </c>
      <c r="B269" s="6">
        <f t="shared" si="24"/>
        <v>25</v>
      </c>
      <c r="C269" s="6">
        <f t="shared" si="25"/>
        <v>9</v>
      </c>
      <c r="D269" s="6">
        <f t="shared" si="26"/>
        <v>2024</v>
      </c>
      <c r="E269" s="7">
        <v>8.91</v>
      </c>
      <c r="F269" s="7">
        <v>15.02</v>
      </c>
      <c r="G269" s="7">
        <v>4.2590000000000003</v>
      </c>
      <c r="H269" s="8">
        <v>0</v>
      </c>
      <c r="I269" s="7">
        <v>3.2759999999999998</v>
      </c>
      <c r="J269" s="7">
        <v>16.27</v>
      </c>
      <c r="K269" s="9">
        <v>336</v>
      </c>
      <c r="L269" s="7">
        <v>1016.2</v>
      </c>
      <c r="M269" s="6">
        <f t="shared" si="27"/>
        <v>0</v>
      </c>
      <c r="N269" s="6">
        <f t="shared" si="28"/>
        <v>0</v>
      </c>
      <c r="O269" s="6">
        <f t="shared" si="29"/>
        <v>0</v>
      </c>
    </row>
    <row r="270" spans="1:15">
      <c r="A270" s="4">
        <v>45561</v>
      </c>
      <c r="B270" s="6">
        <f t="shared" si="24"/>
        <v>26</v>
      </c>
      <c r="C270" s="6">
        <f t="shared" si="25"/>
        <v>9</v>
      </c>
      <c r="D270" s="6">
        <f t="shared" si="26"/>
        <v>2024</v>
      </c>
      <c r="E270" s="7">
        <v>10.1</v>
      </c>
      <c r="F270" s="7">
        <v>13.82</v>
      </c>
      <c r="G270" s="7">
        <v>6.4329999999999998</v>
      </c>
      <c r="H270" s="8">
        <v>0.8</v>
      </c>
      <c r="I270" s="7">
        <v>3.91</v>
      </c>
      <c r="J270" s="7">
        <v>19.62</v>
      </c>
      <c r="K270" s="9">
        <v>330.9</v>
      </c>
      <c r="L270" s="7">
        <v>1014.3</v>
      </c>
      <c r="M270" s="6">
        <f t="shared" si="27"/>
        <v>1</v>
      </c>
      <c r="N270" s="6">
        <f t="shared" si="28"/>
        <v>0</v>
      </c>
      <c r="O270" s="6">
        <f t="shared" si="29"/>
        <v>0</v>
      </c>
    </row>
    <row r="271" spans="1:15">
      <c r="A271" s="4">
        <v>45562</v>
      </c>
      <c r="B271" s="6">
        <f t="shared" si="24"/>
        <v>27</v>
      </c>
      <c r="C271" s="6">
        <f t="shared" si="25"/>
        <v>9</v>
      </c>
      <c r="D271" s="6">
        <f t="shared" si="26"/>
        <v>2024</v>
      </c>
      <c r="E271" s="7">
        <v>12.71</v>
      </c>
      <c r="F271" s="7">
        <v>15.13</v>
      </c>
      <c r="G271" s="7">
        <v>9.9499999999999993</v>
      </c>
      <c r="H271" s="8">
        <v>1.4</v>
      </c>
      <c r="I271" s="7">
        <v>2.0939999999999999</v>
      </c>
      <c r="J271" s="7">
        <v>9.83</v>
      </c>
      <c r="K271" s="9">
        <v>351.6</v>
      </c>
      <c r="L271" s="7">
        <v>1012.8</v>
      </c>
      <c r="M271" s="6">
        <f t="shared" si="27"/>
        <v>1</v>
      </c>
      <c r="N271" s="6">
        <f t="shared" si="28"/>
        <v>1</v>
      </c>
      <c r="O271" s="6">
        <f t="shared" si="29"/>
        <v>0</v>
      </c>
    </row>
    <row r="272" spans="1:15">
      <c r="A272" s="4">
        <v>45563</v>
      </c>
      <c r="B272" s="6">
        <f t="shared" si="24"/>
        <v>28</v>
      </c>
      <c r="C272" s="6">
        <f t="shared" si="25"/>
        <v>9</v>
      </c>
      <c r="D272" s="6">
        <f t="shared" si="26"/>
        <v>2024</v>
      </c>
      <c r="E272" s="7">
        <v>14.16</v>
      </c>
      <c r="F272" s="7">
        <v>16.77</v>
      </c>
      <c r="G272" s="7">
        <v>11.67</v>
      </c>
      <c r="H272" s="8">
        <v>1.4</v>
      </c>
      <c r="I272" s="7">
        <v>1.294</v>
      </c>
      <c r="J272" s="7">
        <v>6.109</v>
      </c>
      <c r="K272" s="9">
        <v>143.6</v>
      </c>
      <c r="L272" s="7">
        <v>1016</v>
      </c>
      <c r="M272" s="6">
        <f t="shared" si="27"/>
        <v>1</v>
      </c>
      <c r="N272" s="6">
        <f t="shared" si="28"/>
        <v>1</v>
      </c>
      <c r="O272" s="6">
        <f t="shared" si="29"/>
        <v>0</v>
      </c>
    </row>
    <row r="273" spans="1:15">
      <c r="A273" s="4">
        <v>45564</v>
      </c>
      <c r="B273" s="6">
        <f t="shared" si="24"/>
        <v>29</v>
      </c>
      <c r="C273" s="6">
        <f t="shared" si="25"/>
        <v>9</v>
      </c>
      <c r="D273" s="6">
        <f t="shared" si="26"/>
        <v>2024</v>
      </c>
      <c r="E273" s="7">
        <v>13.37</v>
      </c>
      <c r="F273" s="7">
        <v>16.510000000000002</v>
      </c>
      <c r="G273" s="7">
        <v>13.67</v>
      </c>
      <c r="H273" s="8">
        <v>8.6</v>
      </c>
      <c r="I273" s="7">
        <v>3.3959999999999999</v>
      </c>
      <c r="J273" s="7">
        <v>15.71</v>
      </c>
      <c r="K273" s="9">
        <v>195.6</v>
      </c>
      <c r="L273" s="7">
        <v>1016</v>
      </c>
      <c r="M273" s="6">
        <f t="shared" si="27"/>
        <v>1</v>
      </c>
      <c r="N273" s="6">
        <f t="shared" si="28"/>
        <v>1</v>
      </c>
      <c r="O273" s="6">
        <f t="shared" si="29"/>
        <v>0</v>
      </c>
    </row>
    <row r="274" spans="1:15">
      <c r="A274" s="4">
        <v>45565</v>
      </c>
      <c r="B274" s="6">
        <f t="shared" si="24"/>
        <v>30</v>
      </c>
      <c r="C274" s="6">
        <f t="shared" si="25"/>
        <v>9</v>
      </c>
      <c r="D274" s="6">
        <f t="shared" si="26"/>
        <v>2024</v>
      </c>
      <c r="E274" s="7">
        <v>10.99</v>
      </c>
      <c r="F274" s="7">
        <v>16.14</v>
      </c>
      <c r="G274" s="7">
        <v>6.4580000000000002</v>
      </c>
      <c r="H274" s="8">
        <v>1.2</v>
      </c>
      <c r="I274" s="7">
        <v>2.4</v>
      </c>
      <c r="J274" s="7">
        <v>11.12</v>
      </c>
      <c r="K274" s="9">
        <v>205.7</v>
      </c>
      <c r="L274" s="7">
        <v>1013.3</v>
      </c>
      <c r="M274" s="6">
        <f t="shared" si="27"/>
        <v>1</v>
      </c>
      <c r="N274" s="6">
        <f t="shared" si="28"/>
        <v>1</v>
      </c>
      <c r="O274" s="6">
        <f t="shared" si="29"/>
        <v>0</v>
      </c>
    </row>
    <row r="275" spans="1:15">
      <c r="A275" s="4">
        <v>45566</v>
      </c>
      <c r="B275" s="6">
        <f t="shared" si="24"/>
        <v>1</v>
      </c>
      <c r="C275" s="6">
        <f t="shared" si="25"/>
        <v>10</v>
      </c>
      <c r="D275" s="6">
        <f t="shared" si="26"/>
        <v>2024</v>
      </c>
      <c r="E275" s="7">
        <v>13.72</v>
      </c>
      <c r="F275" s="7">
        <v>15.66</v>
      </c>
      <c r="G275" s="7">
        <v>9.02</v>
      </c>
      <c r="H275" s="8">
        <v>13.2</v>
      </c>
      <c r="I275" s="7">
        <v>4.532</v>
      </c>
      <c r="J275" s="7">
        <v>21.88</v>
      </c>
      <c r="K275" s="9">
        <v>181</v>
      </c>
      <c r="L275" s="7">
        <v>1001.8</v>
      </c>
      <c r="M275" s="6">
        <f t="shared" si="27"/>
        <v>1</v>
      </c>
      <c r="N275" s="6">
        <f t="shared" si="28"/>
        <v>1</v>
      </c>
      <c r="O275" s="6">
        <f t="shared" si="29"/>
        <v>0</v>
      </c>
    </row>
    <row r="276" spans="1:15">
      <c r="A276" s="4">
        <v>45567</v>
      </c>
      <c r="B276" s="6">
        <f t="shared" si="24"/>
        <v>2</v>
      </c>
      <c r="C276" s="6">
        <f t="shared" si="25"/>
        <v>10</v>
      </c>
      <c r="D276" s="6">
        <f t="shared" si="26"/>
        <v>2024</v>
      </c>
      <c r="E276" s="7">
        <v>11.81</v>
      </c>
      <c r="F276" s="7">
        <v>17.079999999999998</v>
      </c>
      <c r="G276" s="7">
        <v>5.774</v>
      </c>
      <c r="H276" s="8">
        <v>14.8</v>
      </c>
      <c r="I276" s="7">
        <v>1.984</v>
      </c>
      <c r="J276" s="7">
        <v>10.96</v>
      </c>
      <c r="K276" s="9">
        <v>137.30000000000001</v>
      </c>
      <c r="L276" s="7">
        <v>1003.3</v>
      </c>
      <c r="M276" s="6">
        <f t="shared" si="27"/>
        <v>1</v>
      </c>
      <c r="N276" s="6">
        <f t="shared" si="28"/>
        <v>1</v>
      </c>
      <c r="O276" s="6">
        <f t="shared" si="29"/>
        <v>0</v>
      </c>
    </row>
    <row r="277" spans="1:15">
      <c r="A277" s="4">
        <v>45568</v>
      </c>
      <c r="B277" s="6">
        <f t="shared" si="24"/>
        <v>3</v>
      </c>
      <c r="C277" s="6">
        <f t="shared" si="25"/>
        <v>10</v>
      </c>
      <c r="D277" s="6">
        <f t="shared" si="26"/>
        <v>2024</v>
      </c>
      <c r="E277" s="7">
        <v>13.83</v>
      </c>
      <c r="F277" s="7">
        <v>16.989999999999998</v>
      </c>
      <c r="G277" s="7">
        <v>11.37</v>
      </c>
      <c r="H277" s="8">
        <v>2.7</v>
      </c>
      <c r="I277" s="7">
        <v>3.7189999999999999</v>
      </c>
      <c r="J277" s="7">
        <v>21.25</v>
      </c>
      <c r="K277" s="9">
        <v>189.2</v>
      </c>
      <c r="L277" s="7">
        <v>995.85</v>
      </c>
      <c r="M277" s="6">
        <f t="shared" si="27"/>
        <v>1</v>
      </c>
      <c r="N277" s="6">
        <f t="shared" si="28"/>
        <v>1</v>
      </c>
      <c r="O277" s="6">
        <f t="shared" si="29"/>
        <v>0</v>
      </c>
    </row>
    <row r="278" spans="1:15">
      <c r="A278" s="4">
        <v>45569</v>
      </c>
      <c r="B278" s="6">
        <f t="shared" si="24"/>
        <v>4</v>
      </c>
      <c r="C278" s="6">
        <f t="shared" si="25"/>
        <v>10</v>
      </c>
      <c r="D278" s="6">
        <f t="shared" si="26"/>
        <v>2024</v>
      </c>
      <c r="E278" s="7">
        <v>12.83</v>
      </c>
      <c r="F278" s="7">
        <v>18.09</v>
      </c>
      <c r="G278" s="7">
        <v>9.8800000000000008</v>
      </c>
      <c r="H278" s="8">
        <v>0</v>
      </c>
      <c r="I278" s="7">
        <v>1.446</v>
      </c>
      <c r="J278" s="7">
        <v>8.07</v>
      </c>
      <c r="K278" s="9">
        <v>359.9</v>
      </c>
      <c r="L278" s="7">
        <v>999.59</v>
      </c>
      <c r="M278" s="6">
        <f t="shared" si="27"/>
        <v>0</v>
      </c>
      <c r="N278" s="6">
        <f t="shared" si="28"/>
        <v>0</v>
      </c>
      <c r="O278" s="6">
        <f t="shared" si="29"/>
        <v>0</v>
      </c>
    </row>
    <row r="279" spans="1:15">
      <c r="A279" s="4">
        <v>45570</v>
      </c>
      <c r="B279" s="6">
        <f t="shared" si="24"/>
        <v>5</v>
      </c>
      <c r="C279" s="6">
        <f t="shared" si="25"/>
        <v>10</v>
      </c>
      <c r="D279" s="6">
        <f t="shared" si="26"/>
        <v>2024</v>
      </c>
      <c r="E279" s="7">
        <v>15.38</v>
      </c>
      <c r="F279" s="7">
        <v>18.55</v>
      </c>
      <c r="G279" s="7">
        <v>8.8000000000000007</v>
      </c>
      <c r="H279" s="8">
        <v>3</v>
      </c>
      <c r="I279" s="7">
        <v>4.2370000000000001</v>
      </c>
      <c r="J279" s="7">
        <v>16.07</v>
      </c>
      <c r="K279" s="9">
        <v>203.6</v>
      </c>
      <c r="L279" s="7">
        <v>999.81</v>
      </c>
      <c r="M279" s="6">
        <f t="shared" si="27"/>
        <v>1</v>
      </c>
      <c r="N279" s="6">
        <f t="shared" si="28"/>
        <v>1</v>
      </c>
      <c r="O279" s="6">
        <f t="shared" si="29"/>
        <v>0</v>
      </c>
    </row>
    <row r="280" spans="1:15">
      <c r="A280" s="4">
        <v>45571</v>
      </c>
      <c r="B280" s="6">
        <f t="shared" si="24"/>
        <v>6</v>
      </c>
      <c r="C280" s="6">
        <f t="shared" si="25"/>
        <v>10</v>
      </c>
      <c r="D280" s="6">
        <f t="shared" si="26"/>
        <v>2024</v>
      </c>
      <c r="E280" s="7">
        <v>13.29</v>
      </c>
      <c r="F280" s="7">
        <v>17.87</v>
      </c>
      <c r="G280" s="7">
        <v>12.44</v>
      </c>
      <c r="H280" s="8">
        <v>0</v>
      </c>
      <c r="I280" s="7">
        <v>4.1280000000000001</v>
      </c>
      <c r="J280" s="7">
        <v>18.86</v>
      </c>
      <c r="K280" s="9">
        <v>221.2</v>
      </c>
      <c r="L280" s="7">
        <v>1006.9</v>
      </c>
      <c r="M280" s="6">
        <f t="shared" si="27"/>
        <v>0</v>
      </c>
      <c r="N280" s="6">
        <f t="shared" si="28"/>
        <v>0</v>
      </c>
      <c r="O280" s="6">
        <f t="shared" si="29"/>
        <v>0</v>
      </c>
    </row>
    <row r="281" spans="1:15">
      <c r="A281" s="4">
        <v>45572</v>
      </c>
      <c r="B281" s="6">
        <f t="shared" si="24"/>
        <v>7</v>
      </c>
      <c r="C281" s="6">
        <f t="shared" si="25"/>
        <v>10</v>
      </c>
      <c r="D281" s="6">
        <f t="shared" si="26"/>
        <v>2024</v>
      </c>
      <c r="E281" s="7">
        <v>12.2</v>
      </c>
      <c r="F281" s="7">
        <v>18.96</v>
      </c>
      <c r="G281" s="7">
        <v>4.8460000000000001</v>
      </c>
      <c r="H281" s="8">
        <v>0.1</v>
      </c>
      <c r="I281" s="7">
        <v>2.8380000000000001</v>
      </c>
      <c r="J281" s="7">
        <v>12.88</v>
      </c>
      <c r="K281" s="9">
        <v>73.7</v>
      </c>
      <c r="L281" s="7">
        <v>1017</v>
      </c>
      <c r="M281" s="6">
        <f t="shared" si="27"/>
        <v>0</v>
      </c>
      <c r="N281" s="6">
        <f t="shared" si="28"/>
        <v>0</v>
      </c>
      <c r="O281" s="6">
        <f t="shared" si="29"/>
        <v>0</v>
      </c>
    </row>
    <row r="282" spans="1:15">
      <c r="A282" s="4">
        <v>45573</v>
      </c>
      <c r="B282" s="6">
        <f t="shared" si="24"/>
        <v>8</v>
      </c>
      <c r="C282" s="6">
        <f t="shared" si="25"/>
        <v>10</v>
      </c>
      <c r="D282" s="6">
        <f t="shared" si="26"/>
        <v>2024</v>
      </c>
      <c r="E282" s="7">
        <v>17.100000000000001</v>
      </c>
      <c r="F282" s="7">
        <v>22.73</v>
      </c>
      <c r="G282" s="7">
        <v>10.02</v>
      </c>
      <c r="H282" s="8">
        <v>0</v>
      </c>
      <c r="I282" s="7">
        <v>3.92</v>
      </c>
      <c r="J282" s="7">
        <v>18.100000000000001</v>
      </c>
      <c r="K282" s="9">
        <v>67</v>
      </c>
      <c r="L282" s="7">
        <v>1015.4</v>
      </c>
      <c r="M282" s="6">
        <f t="shared" si="27"/>
        <v>0</v>
      </c>
      <c r="N282" s="6">
        <f t="shared" si="28"/>
        <v>0</v>
      </c>
      <c r="O282" s="6">
        <f t="shared" si="29"/>
        <v>0</v>
      </c>
    </row>
    <row r="283" spans="1:15">
      <c r="A283" s="4">
        <v>45574</v>
      </c>
      <c r="B283" s="6">
        <f t="shared" si="24"/>
        <v>9</v>
      </c>
      <c r="C283" s="6">
        <f t="shared" si="25"/>
        <v>10</v>
      </c>
      <c r="D283" s="6">
        <f t="shared" si="26"/>
        <v>2024</v>
      </c>
      <c r="E283" s="7">
        <v>15.52</v>
      </c>
      <c r="F283" s="7">
        <v>17.02</v>
      </c>
      <c r="G283" s="7">
        <v>14.92</v>
      </c>
      <c r="H283" s="8">
        <v>0</v>
      </c>
      <c r="I283" s="7">
        <v>4.569</v>
      </c>
      <c r="J283" s="7">
        <v>14.58</v>
      </c>
      <c r="K283" s="9">
        <v>48.03</v>
      </c>
      <c r="L283" s="7">
        <v>1014.8</v>
      </c>
      <c r="M283" s="6">
        <f t="shared" si="27"/>
        <v>0</v>
      </c>
      <c r="N283" s="6">
        <f t="shared" si="28"/>
        <v>0</v>
      </c>
      <c r="O283" s="6">
        <f t="shared" si="29"/>
        <v>0</v>
      </c>
    </row>
    <row r="284" spans="1:15">
      <c r="A284" s="4">
        <v>45575</v>
      </c>
      <c r="B284" s="6">
        <f t="shared" si="24"/>
        <v>10</v>
      </c>
      <c r="C284" s="6">
        <f t="shared" si="25"/>
        <v>10</v>
      </c>
      <c r="D284" s="6">
        <f t="shared" si="26"/>
        <v>2024</v>
      </c>
      <c r="E284" s="7">
        <v>15.17</v>
      </c>
      <c r="F284" s="7">
        <v>20.47</v>
      </c>
      <c r="G284" s="7">
        <v>13.68</v>
      </c>
      <c r="H284" s="8">
        <v>0</v>
      </c>
      <c r="I284" s="7">
        <v>5.3819999999999997</v>
      </c>
      <c r="J284" s="7">
        <v>19.16</v>
      </c>
      <c r="K284" s="9">
        <v>39.01</v>
      </c>
      <c r="L284" s="7">
        <v>1012.5</v>
      </c>
      <c r="M284" s="6">
        <f t="shared" si="27"/>
        <v>0</v>
      </c>
      <c r="N284" s="6">
        <f t="shared" si="28"/>
        <v>0</v>
      </c>
      <c r="O284" s="6">
        <f t="shared" si="29"/>
        <v>0</v>
      </c>
    </row>
    <row r="285" spans="1:15">
      <c r="A285" s="4">
        <v>45576</v>
      </c>
      <c r="B285" s="6">
        <f t="shared" si="24"/>
        <v>11</v>
      </c>
      <c r="C285" s="6">
        <f t="shared" si="25"/>
        <v>10</v>
      </c>
      <c r="D285" s="6">
        <f t="shared" si="26"/>
        <v>2024</v>
      </c>
      <c r="E285" s="7">
        <v>12.91</v>
      </c>
      <c r="F285" s="7">
        <v>18.2</v>
      </c>
      <c r="G285" s="7">
        <v>8.24</v>
      </c>
      <c r="H285" s="8">
        <v>0</v>
      </c>
      <c r="I285" s="7">
        <v>6.48</v>
      </c>
      <c r="J285" s="7">
        <v>20.45</v>
      </c>
      <c r="K285" s="9">
        <v>28.97</v>
      </c>
      <c r="L285" s="7">
        <v>1018.5</v>
      </c>
      <c r="M285" s="6">
        <f t="shared" si="27"/>
        <v>0</v>
      </c>
      <c r="N285" s="6">
        <f t="shared" si="28"/>
        <v>0</v>
      </c>
      <c r="O285" s="6">
        <f t="shared" si="29"/>
        <v>0</v>
      </c>
    </row>
    <row r="286" spans="1:15">
      <c r="A286" s="4">
        <v>45577</v>
      </c>
      <c r="B286" s="6">
        <f t="shared" si="24"/>
        <v>12</v>
      </c>
      <c r="C286" s="6">
        <f t="shared" si="25"/>
        <v>10</v>
      </c>
      <c r="D286" s="6">
        <f t="shared" si="26"/>
        <v>2024</v>
      </c>
      <c r="E286" s="7">
        <v>10.67</v>
      </c>
      <c r="F286" s="7">
        <v>14.3</v>
      </c>
      <c r="G286" s="7">
        <v>7.66</v>
      </c>
      <c r="H286" s="8">
        <v>0</v>
      </c>
      <c r="I286" s="7">
        <v>5.27</v>
      </c>
      <c r="J286" s="7">
        <v>14.24</v>
      </c>
      <c r="K286" s="9">
        <v>23.36</v>
      </c>
      <c r="L286" s="7">
        <v>1021.2</v>
      </c>
      <c r="M286" s="6">
        <f t="shared" si="27"/>
        <v>0</v>
      </c>
      <c r="N286" s="6">
        <f t="shared" si="28"/>
        <v>0</v>
      </c>
      <c r="O286" s="6">
        <f t="shared" si="29"/>
        <v>0</v>
      </c>
    </row>
    <row r="287" spans="1:15">
      <c r="A287" s="4">
        <v>45578</v>
      </c>
      <c r="B287" s="6">
        <f t="shared" si="24"/>
        <v>13</v>
      </c>
      <c r="C287" s="6">
        <f t="shared" si="25"/>
        <v>10</v>
      </c>
      <c r="D287" s="6">
        <f t="shared" si="26"/>
        <v>2024</v>
      </c>
      <c r="E287" s="7">
        <v>10.08</v>
      </c>
      <c r="F287" s="7">
        <v>12.79</v>
      </c>
      <c r="G287" s="7">
        <v>8.64</v>
      </c>
      <c r="H287" s="8">
        <v>0</v>
      </c>
      <c r="I287" s="7">
        <v>4.3570000000000002</v>
      </c>
      <c r="J287" s="7">
        <v>13.08</v>
      </c>
      <c r="K287" s="9">
        <v>25.1</v>
      </c>
      <c r="L287" s="7">
        <v>1021.6</v>
      </c>
      <c r="M287" s="6">
        <f t="shared" si="27"/>
        <v>0</v>
      </c>
      <c r="N287" s="6">
        <f t="shared" si="28"/>
        <v>0</v>
      </c>
      <c r="O287" s="6">
        <f t="shared" si="29"/>
        <v>0</v>
      </c>
    </row>
    <row r="288" spans="1:15">
      <c r="A288" s="4">
        <v>45579</v>
      </c>
      <c r="B288" s="6">
        <f t="shared" si="24"/>
        <v>14</v>
      </c>
      <c r="C288" s="6">
        <f t="shared" si="25"/>
        <v>10</v>
      </c>
      <c r="D288" s="6">
        <f t="shared" si="26"/>
        <v>2024</v>
      </c>
      <c r="E288" s="7">
        <v>9.5</v>
      </c>
      <c r="F288" s="7">
        <v>10.92</v>
      </c>
      <c r="G288" s="7">
        <v>8.68</v>
      </c>
      <c r="H288" s="8">
        <v>0</v>
      </c>
      <c r="I288" s="7">
        <v>2.9079999999999999</v>
      </c>
      <c r="J288" s="7">
        <v>11.49</v>
      </c>
      <c r="K288" s="9">
        <v>16.71</v>
      </c>
      <c r="L288" s="7">
        <v>1022</v>
      </c>
      <c r="M288" s="6">
        <f t="shared" si="27"/>
        <v>0</v>
      </c>
      <c r="N288" s="6">
        <f t="shared" si="28"/>
        <v>0</v>
      </c>
      <c r="O288" s="6">
        <f t="shared" si="29"/>
        <v>0</v>
      </c>
    </row>
    <row r="289" spans="1:15">
      <c r="A289" s="4">
        <v>45580</v>
      </c>
      <c r="B289" s="6">
        <f t="shared" si="24"/>
        <v>15</v>
      </c>
      <c r="C289" s="6">
        <f t="shared" si="25"/>
        <v>10</v>
      </c>
      <c r="D289" s="6">
        <f t="shared" si="26"/>
        <v>2024</v>
      </c>
      <c r="E289" s="7">
        <v>10.34</v>
      </c>
      <c r="F289" s="7">
        <v>13.09</v>
      </c>
      <c r="G289" s="7">
        <v>9.0399999999999991</v>
      </c>
      <c r="H289" s="8">
        <v>0.3</v>
      </c>
      <c r="I289" s="7">
        <v>2.375</v>
      </c>
      <c r="J289" s="7">
        <v>16</v>
      </c>
      <c r="K289" s="9">
        <v>328.9</v>
      </c>
      <c r="L289" s="7">
        <v>1018.5</v>
      </c>
      <c r="M289" s="6">
        <f t="shared" si="27"/>
        <v>1</v>
      </c>
      <c r="N289" s="6">
        <f t="shared" si="28"/>
        <v>0</v>
      </c>
      <c r="O289" s="6">
        <f t="shared" si="29"/>
        <v>0</v>
      </c>
    </row>
    <row r="290" spans="1:15">
      <c r="A290" s="4">
        <v>45581</v>
      </c>
      <c r="B290" s="6">
        <f t="shared" si="24"/>
        <v>16</v>
      </c>
      <c r="C290" s="6">
        <f t="shared" si="25"/>
        <v>10</v>
      </c>
      <c r="D290" s="6">
        <f t="shared" si="26"/>
        <v>2024</v>
      </c>
      <c r="E290" s="7">
        <v>7.96</v>
      </c>
      <c r="F290" s="7">
        <v>13.48</v>
      </c>
      <c r="G290" s="7">
        <v>5.7009999999999996</v>
      </c>
      <c r="H290" s="8">
        <v>0.5</v>
      </c>
      <c r="I290" s="7">
        <v>3.7770000000000001</v>
      </c>
      <c r="J290" s="7">
        <v>16.64</v>
      </c>
      <c r="K290" s="9">
        <v>3.4460000000000002</v>
      </c>
      <c r="L290" s="7">
        <v>1020.8</v>
      </c>
      <c r="M290" s="6">
        <f t="shared" si="27"/>
        <v>1</v>
      </c>
      <c r="N290" s="6">
        <f t="shared" si="28"/>
        <v>0</v>
      </c>
      <c r="O290" s="6">
        <f t="shared" si="29"/>
        <v>0</v>
      </c>
    </row>
    <row r="291" spans="1:15">
      <c r="A291" s="4">
        <v>45582</v>
      </c>
      <c r="B291" s="6">
        <f t="shared" si="24"/>
        <v>17</v>
      </c>
      <c r="C291" s="6">
        <f t="shared" si="25"/>
        <v>10</v>
      </c>
      <c r="D291" s="6">
        <f t="shared" si="26"/>
        <v>2024</v>
      </c>
      <c r="E291" s="7">
        <v>4.8739999999999997</v>
      </c>
      <c r="F291" s="7">
        <v>14.11</v>
      </c>
      <c r="G291" s="7">
        <v>-0.80900000000000005</v>
      </c>
      <c r="H291" s="8">
        <v>0</v>
      </c>
      <c r="I291" s="7">
        <v>1.38</v>
      </c>
      <c r="J291" s="7">
        <v>8.6300000000000008</v>
      </c>
      <c r="K291" s="9">
        <v>311.10000000000002</v>
      </c>
      <c r="L291" s="7">
        <v>1025.9000000000001</v>
      </c>
      <c r="M291" s="6">
        <f t="shared" si="27"/>
        <v>0</v>
      </c>
      <c r="N291" s="6">
        <f t="shared" si="28"/>
        <v>0</v>
      </c>
      <c r="O291" s="6">
        <f t="shared" si="29"/>
        <v>1</v>
      </c>
    </row>
    <row r="292" spans="1:15">
      <c r="A292" s="4">
        <v>45583</v>
      </c>
      <c r="B292" s="6">
        <f t="shared" si="24"/>
        <v>18</v>
      </c>
      <c r="C292" s="6">
        <f t="shared" si="25"/>
        <v>10</v>
      </c>
      <c r="D292" s="6">
        <f t="shared" si="26"/>
        <v>2024</v>
      </c>
      <c r="E292" s="7">
        <v>9</v>
      </c>
      <c r="F292" s="7">
        <v>14.9</v>
      </c>
      <c r="G292" s="7">
        <v>-0.24399999999999999</v>
      </c>
      <c r="H292" s="8">
        <v>0.5</v>
      </c>
      <c r="I292" s="7">
        <v>4.0449999999999999</v>
      </c>
      <c r="J292" s="7">
        <v>13.45</v>
      </c>
      <c r="K292" s="9">
        <v>233.3</v>
      </c>
      <c r="L292" s="7">
        <v>1019.7</v>
      </c>
      <c r="M292" s="6">
        <f t="shared" si="27"/>
        <v>1</v>
      </c>
      <c r="N292" s="6">
        <f t="shared" si="28"/>
        <v>0</v>
      </c>
      <c r="O292" s="6">
        <f t="shared" si="29"/>
        <v>1</v>
      </c>
    </row>
    <row r="293" spans="1:15">
      <c r="A293" s="4">
        <v>45584</v>
      </c>
      <c r="B293" s="6">
        <f t="shared" si="24"/>
        <v>19</v>
      </c>
      <c r="C293" s="6">
        <f t="shared" si="25"/>
        <v>10</v>
      </c>
      <c r="D293" s="6">
        <f t="shared" si="26"/>
        <v>2024</v>
      </c>
      <c r="E293" s="7">
        <v>9.2100000000000009</v>
      </c>
      <c r="F293" s="7">
        <v>13.45</v>
      </c>
      <c r="G293" s="7">
        <v>6.8780000000000001</v>
      </c>
      <c r="H293" s="8">
        <v>3.7</v>
      </c>
      <c r="I293" s="7">
        <v>4.0170000000000003</v>
      </c>
      <c r="J293" s="7">
        <v>20.75</v>
      </c>
      <c r="K293" s="9">
        <v>274</v>
      </c>
      <c r="L293" s="7">
        <v>1012.1</v>
      </c>
      <c r="M293" s="6">
        <f t="shared" si="27"/>
        <v>1</v>
      </c>
      <c r="N293" s="6">
        <f t="shared" si="28"/>
        <v>1</v>
      </c>
      <c r="O293" s="6">
        <f t="shared" si="29"/>
        <v>0</v>
      </c>
    </row>
    <row r="294" spans="1:15">
      <c r="A294" s="4">
        <v>45585</v>
      </c>
      <c r="B294" s="6">
        <f t="shared" si="24"/>
        <v>20</v>
      </c>
      <c r="C294" s="6">
        <f t="shared" si="25"/>
        <v>10</v>
      </c>
      <c r="D294" s="6">
        <f t="shared" si="26"/>
        <v>2024</v>
      </c>
      <c r="E294" s="7">
        <v>4.1760000000000002</v>
      </c>
      <c r="F294" s="7">
        <v>10.31</v>
      </c>
      <c r="G294" s="7">
        <v>1.282</v>
      </c>
      <c r="H294" s="8">
        <v>0</v>
      </c>
      <c r="I294" s="7">
        <v>3.0329999999999999</v>
      </c>
      <c r="J294" s="7">
        <v>14.08</v>
      </c>
      <c r="K294" s="9">
        <v>285.7</v>
      </c>
      <c r="L294" s="7">
        <v>1020.5</v>
      </c>
      <c r="M294" s="6">
        <f t="shared" si="27"/>
        <v>0</v>
      </c>
      <c r="N294" s="6">
        <f t="shared" si="28"/>
        <v>0</v>
      </c>
      <c r="O294" s="6">
        <f t="shared" si="29"/>
        <v>0</v>
      </c>
    </row>
    <row r="295" spans="1:15">
      <c r="A295" s="4">
        <v>45586</v>
      </c>
      <c r="B295" s="6">
        <f t="shared" si="24"/>
        <v>21</v>
      </c>
      <c r="C295" s="6">
        <f t="shared" si="25"/>
        <v>10</v>
      </c>
      <c r="D295" s="6">
        <f t="shared" si="26"/>
        <v>2024</v>
      </c>
      <c r="E295" s="7">
        <v>4.4880000000000004</v>
      </c>
      <c r="F295" s="7">
        <v>12.75</v>
      </c>
      <c r="G295" s="7">
        <v>-3.6120000000000001</v>
      </c>
      <c r="H295" s="8">
        <v>0</v>
      </c>
      <c r="I295" s="7">
        <v>4.2430000000000003</v>
      </c>
      <c r="J295" s="7">
        <v>16.5</v>
      </c>
      <c r="K295" s="9">
        <v>228.7</v>
      </c>
      <c r="L295" s="7">
        <v>1023.7</v>
      </c>
      <c r="M295" s="6">
        <f t="shared" si="27"/>
        <v>0</v>
      </c>
      <c r="N295" s="6">
        <f t="shared" si="28"/>
        <v>0</v>
      </c>
      <c r="O295" s="6">
        <f t="shared" si="29"/>
        <v>1</v>
      </c>
    </row>
    <row r="296" spans="1:15">
      <c r="A296" s="4">
        <v>45587</v>
      </c>
      <c r="B296" s="6">
        <f t="shared" si="24"/>
        <v>22</v>
      </c>
      <c r="C296" s="6">
        <f t="shared" si="25"/>
        <v>10</v>
      </c>
      <c r="D296" s="6">
        <f t="shared" si="26"/>
        <v>2024</v>
      </c>
      <c r="E296" s="7">
        <v>7.7</v>
      </c>
      <c r="F296" s="7">
        <v>14.29</v>
      </c>
      <c r="G296" s="7">
        <v>1.5329999999999999</v>
      </c>
      <c r="H296" s="8">
        <v>4.0999999999999996</v>
      </c>
      <c r="I296" s="7">
        <v>3.6739999999999999</v>
      </c>
      <c r="J296" s="7">
        <v>12.95</v>
      </c>
      <c r="K296" s="9">
        <v>221.1</v>
      </c>
      <c r="L296" s="7">
        <v>1017.5</v>
      </c>
      <c r="M296" s="6">
        <f t="shared" si="27"/>
        <v>1</v>
      </c>
      <c r="N296" s="6">
        <f t="shared" si="28"/>
        <v>1</v>
      </c>
      <c r="O296" s="6">
        <f t="shared" si="29"/>
        <v>0</v>
      </c>
    </row>
    <row r="297" spans="1:15">
      <c r="A297" s="4">
        <v>45588</v>
      </c>
      <c r="B297" s="6">
        <f t="shared" si="24"/>
        <v>23</v>
      </c>
      <c r="C297" s="6">
        <f t="shared" si="25"/>
        <v>10</v>
      </c>
      <c r="D297" s="6">
        <f t="shared" si="26"/>
        <v>2024</v>
      </c>
      <c r="E297" s="7">
        <v>9.39</v>
      </c>
      <c r="F297" s="7">
        <v>12.06</v>
      </c>
      <c r="G297" s="7">
        <v>6.73</v>
      </c>
      <c r="H297" s="8">
        <v>0</v>
      </c>
      <c r="I297" s="7">
        <v>4.5659999999999998</v>
      </c>
      <c r="J297" s="7">
        <v>16.73</v>
      </c>
      <c r="K297" s="9">
        <v>246.1</v>
      </c>
      <c r="L297" s="7">
        <v>1004.6</v>
      </c>
      <c r="M297" s="6">
        <f t="shared" si="27"/>
        <v>0</v>
      </c>
      <c r="N297" s="6">
        <f t="shared" si="28"/>
        <v>0</v>
      </c>
      <c r="O297" s="6">
        <f t="shared" si="29"/>
        <v>0</v>
      </c>
    </row>
    <row r="298" spans="1:15">
      <c r="A298" s="4">
        <v>45589</v>
      </c>
      <c r="B298" s="6">
        <f t="shared" si="24"/>
        <v>24</v>
      </c>
      <c r="C298" s="6">
        <f t="shared" si="25"/>
        <v>10</v>
      </c>
      <c r="D298" s="6">
        <f t="shared" si="26"/>
        <v>2024</v>
      </c>
      <c r="E298" s="7">
        <v>5.4210000000000003</v>
      </c>
      <c r="F298" s="7">
        <v>12.07</v>
      </c>
      <c r="G298" s="7">
        <v>-0.14000000000000001</v>
      </c>
      <c r="H298" s="8">
        <v>0</v>
      </c>
      <c r="I298" s="7">
        <v>2.2229999999999999</v>
      </c>
      <c r="J298" s="7">
        <v>13.95</v>
      </c>
      <c r="K298" s="9">
        <v>349.2</v>
      </c>
      <c r="L298" s="7">
        <v>1016.8</v>
      </c>
      <c r="M298" s="6">
        <f t="shared" si="27"/>
        <v>0</v>
      </c>
      <c r="N298" s="6">
        <f t="shared" si="28"/>
        <v>0</v>
      </c>
      <c r="O298" s="6">
        <f t="shared" si="29"/>
        <v>1</v>
      </c>
    </row>
    <row r="299" spans="1:15">
      <c r="A299" s="4">
        <v>45590</v>
      </c>
      <c r="B299" s="6">
        <f t="shared" si="24"/>
        <v>25</v>
      </c>
      <c r="C299" s="6">
        <f t="shared" si="25"/>
        <v>10</v>
      </c>
      <c r="D299" s="6">
        <f t="shared" si="26"/>
        <v>2024</v>
      </c>
      <c r="E299" s="7">
        <v>3.1819999999999999</v>
      </c>
      <c r="F299" s="7">
        <v>11.77</v>
      </c>
      <c r="G299" s="7">
        <v>-1.9390000000000001</v>
      </c>
      <c r="H299" s="8">
        <v>0.7</v>
      </c>
      <c r="I299" s="7">
        <v>1.492</v>
      </c>
      <c r="J299" s="7">
        <v>6.4080000000000004</v>
      </c>
      <c r="K299" s="9">
        <v>273.39999999999998</v>
      </c>
      <c r="L299" s="7">
        <v>1028.7</v>
      </c>
      <c r="M299" s="6">
        <f t="shared" si="27"/>
        <v>1</v>
      </c>
      <c r="N299" s="6">
        <f t="shared" si="28"/>
        <v>0</v>
      </c>
      <c r="O299" s="6">
        <f t="shared" si="29"/>
        <v>1</v>
      </c>
    </row>
    <row r="300" spans="1:15">
      <c r="A300" s="4">
        <v>45591</v>
      </c>
      <c r="B300" s="6">
        <f t="shared" si="24"/>
        <v>26</v>
      </c>
      <c r="C300" s="6">
        <f t="shared" si="25"/>
        <v>10</v>
      </c>
      <c r="D300" s="6">
        <f t="shared" si="26"/>
        <v>2024</v>
      </c>
      <c r="E300" s="7">
        <v>8.0500000000000007</v>
      </c>
      <c r="F300" s="7">
        <v>13.31</v>
      </c>
      <c r="G300" s="7">
        <v>-2.528</v>
      </c>
      <c r="H300" s="8">
        <v>5.5</v>
      </c>
      <c r="I300" s="7">
        <v>5.8760000000000003</v>
      </c>
      <c r="J300" s="7">
        <v>24.11</v>
      </c>
      <c r="K300" s="9">
        <v>214.6</v>
      </c>
      <c r="L300" s="7">
        <v>1022.3</v>
      </c>
      <c r="M300" s="6">
        <f t="shared" si="27"/>
        <v>1</v>
      </c>
      <c r="N300" s="6">
        <f t="shared" si="28"/>
        <v>1</v>
      </c>
      <c r="O300" s="6">
        <f t="shared" si="29"/>
        <v>1</v>
      </c>
    </row>
    <row r="301" spans="1:15">
      <c r="A301" s="4">
        <v>45592</v>
      </c>
      <c r="B301" s="6">
        <f t="shared" si="24"/>
        <v>27</v>
      </c>
      <c r="C301" s="6">
        <f t="shared" si="25"/>
        <v>10</v>
      </c>
      <c r="D301" s="6">
        <f t="shared" si="26"/>
        <v>2024</v>
      </c>
      <c r="E301" s="7">
        <v>12.91</v>
      </c>
      <c r="F301" s="7">
        <v>17.5</v>
      </c>
      <c r="G301" s="7">
        <v>9.2799999999999994</v>
      </c>
      <c r="H301" s="8">
        <v>0.1</v>
      </c>
      <c r="I301" s="7">
        <v>5.72</v>
      </c>
      <c r="J301" s="7">
        <v>23.34</v>
      </c>
      <c r="K301" s="9">
        <v>223.2</v>
      </c>
      <c r="L301" s="7">
        <v>1016.3</v>
      </c>
      <c r="M301" s="6">
        <f t="shared" si="27"/>
        <v>0</v>
      </c>
      <c r="N301" s="6">
        <f t="shared" si="28"/>
        <v>0</v>
      </c>
      <c r="O301" s="6">
        <f t="shared" si="29"/>
        <v>0</v>
      </c>
    </row>
    <row r="302" spans="1:15">
      <c r="A302" s="4">
        <v>45593</v>
      </c>
      <c r="B302" s="6">
        <f t="shared" si="24"/>
        <v>28</v>
      </c>
      <c r="C302" s="6">
        <f t="shared" si="25"/>
        <v>10</v>
      </c>
      <c r="D302" s="6">
        <f t="shared" si="26"/>
        <v>2024</v>
      </c>
      <c r="E302" s="7">
        <v>12.46</v>
      </c>
      <c r="F302" s="7">
        <v>15.06</v>
      </c>
      <c r="G302" s="7">
        <v>9.0299999999999994</v>
      </c>
      <c r="H302" s="8">
        <v>0</v>
      </c>
      <c r="I302" s="7">
        <v>6.4939999999999998</v>
      </c>
      <c r="J302" s="7">
        <v>17.899999999999999</v>
      </c>
      <c r="K302" s="9">
        <v>212.3</v>
      </c>
      <c r="L302" s="7">
        <v>1014.8</v>
      </c>
      <c r="M302" s="6">
        <f t="shared" si="27"/>
        <v>0</v>
      </c>
      <c r="N302" s="6">
        <f t="shared" si="28"/>
        <v>0</v>
      </c>
      <c r="O302" s="6">
        <f t="shared" si="29"/>
        <v>0</v>
      </c>
    </row>
    <row r="303" spans="1:15">
      <c r="A303" s="4">
        <v>45594</v>
      </c>
      <c r="B303" s="6">
        <f t="shared" si="24"/>
        <v>29</v>
      </c>
      <c r="C303" s="6">
        <f t="shared" si="25"/>
        <v>10</v>
      </c>
      <c r="D303" s="6">
        <f t="shared" si="26"/>
        <v>2024</v>
      </c>
      <c r="E303" s="7">
        <v>12.48</v>
      </c>
      <c r="F303" s="7">
        <v>14.57</v>
      </c>
      <c r="G303" s="7">
        <v>11.49</v>
      </c>
      <c r="H303" s="8">
        <v>2.9</v>
      </c>
      <c r="I303" s="7">
        <v>6.2370000000000001</v>
      </c>
      <c r="J303" s="7">
        <v>21.55</v>
      </c>
      <c r="K303" s="9">
        <v>187.6</v>
      </c>
      <c r="L303" s="7">
        <v>998.83</v>
      </c>
      <c r="M303" s="6">
        <f t="shared" si="27"/>
        <v>1</v>
      </c>
      <c r="N303" s="6">
        <f t="shared" si="28"/>
        <v>1</v>
      </c>
      <c r="O303" s="6">
        <f t="shared" si="29"/>
        <v>0</v>
      </c>
    </row>
    <row r="304" spans="1:15">
      <c r="A304" s="4">
        <v>45595</v>
      </c>
      <c r="B304" s="6">
        <f t="shared" si="24"/>
        <v>30</v>
      </c>
      <c r="C304" s="6">
        <f t="shared" si="25"/>
        <v>10</v>
      </c>
      <c r="D304" s="6">
        <f t="shared" si="26"/>
        <v>2024</v>
      </c>
      <c r="E304" s="7">
        <v>10.23</v>
      </c>
      <c r="F304" s="7">
        <v>14.99</v>
      </c>
      <c r="G304" s="7">
        <v>4.7050000000000001</v>
      </c>
      <c r="H304" s="8">
        <v>0.8</v>
      </c>
      <c r="I304" s="7">
        <v>3.0630000000000002</v>
      </c>
      <c r="J304" s="7">
        <v>14.08</v>
      </c>
      <c r="K304" s="9">
        <v>182.4</v>
      </c>
      <c r="L304" s="7">
        <v>997.12</v>
      </c>
      <c r="M304" s="6">
        <f t="shared" si="27"/>
        <v>1</v>
      </c>
      <c r="N304" s="6">
        <f t="shared" si="28"/>
        <v>0</v>
      </c>
      <c r="O304" s="6">
        <f t="shared" si="29"/>
        <v>0</v>
      </c>
    </row>
    <row r="305" spans="1:15">
      <c r="A305" s="4">
        <v>45596</v>
      </c>
      <c r="B305" s="6">
        <f t="shared" si="24"/>
        <v>31</v>
      </c>
      <c r="C305" s="6">
        <f t="shared" si="25"/>
        <v>10</v>
      </c>
      <c r="D305" s="6">
        <f t="shared" si="26"/>
        <v>2024</v>
      </c>
      <c r="E305" s="7">
        <v>10.45</v>
      </c>
      <c r="F305" s="7">
        <v>11.64</v>
      </c>
      <c r="G305" s="7">
        <v>9.58</v>
      </c>
      <c r="H305" s="8">
        <v>0.8</v>
      </c>
      <c r="I305" s="7">
        <v>3.0270000000000001</v>
      </c>
      <c r="J305" s="7">
        <v>11.06</v>
      </c>
      <c r="K305" s="9">
        <v>33.950000000000003</v>
      </c>
      <c r="L305" s="7">
        <v>1000.4</v>
      </c>
      <c r="M305" s="6">
        <f t="shared" si="27"/>
        <v>1</v>
      </c>
      <c r="N305" s="6">
        <f t="shared" si="28"/>
        <v>0</v>
      </c>
      <c r="O305" s="6">
        <f t="shared" si="29"/>
        <v>0</v>
      </c>
    </row>
    <row r="306" spans="1:15">
      <c r="A306" s="4">
        <v>45597</v>
      </c>
      <c r="B306" s="6">
        <f t="shared" si="24"/>
        <v>1</v>
      </c>
      <c r="C306" s="6">
        <f t="shared" si="25"/>
        <v>11</v>
      </c>
      <c r="D306" s="6">
        <f t="shared" si="26"/>
        <v>2024</v>
      </c>
      <c r="E306" s="7">
        <v>10.5</v>
      </c>
      <c r="F306" s="7">
        <v>14.27</v>
      </c>
      <c r="G306" s="7">
        <v>7.59</v>
      </c>
      <c r="H306" s="8">
        <v>0.3</v>
      </c>
      <c r="I306" s="7">
        <v>2.8780000000000001</v>
      </c>
      <c r="J306" s="7">
        <v>16.73</v>
      </c>
      <c r="K306" s="9">
        <v>240</v>
      </c>
      <c r="L306" s="7">
        <v>1014.7</v>
      </c>
      <c r="M306" s="6">
        <f t="shared" si="27"/>
        <v>1</v>
      </c>
      <c r="N306" s="6">
        <f t="shared" si="28"/>
        <v>0</v>
      </c>
      <c r="O306" s="6">
        <f t="shared" si="29"/>
        <v>0</v>
      </c>
    </row>
    <row r="307" spans="1:15">
      <c r="A307" s="4">
        <v>45598</v>
      </c>
      <c r="B307" s="6">
        <f t="shared" si="24"/>
        <v>2</v>
      </c>
      <c r="C307" s="6">
        <f t="shared" si="25"/>
        <v>11</v>
      </c>
      <c r="D307" s="6">
        <f t="shared" si="26"/>
        <v>2024</v>
      </c>
      <c r="E307" s="7">
        <v>12.82</v>
      </c>
      <c r="F307" s="7">
        <v>14.97</v>
      </c>
      <c r="G307" s="7">
        <v>7.13</v>
      </c>
      <c r="H307" s="8">
        <v>0</v>
      </c>
      <c r="I307" s="7">
        <v>8.9600000000000009</v>
      </c>
      <c r="J307" s="7">
        <v>27.69</v>
      </c>
      <c r="K307" s="9">
        <v>222.1</v>
      </c>
      <c r="L307" s="7">
        <v>1009.8</v>
      </c>
      <c r="M307" s="6">
        <f t="shared" si="27"/>
        <v>0</v>
      </c>
      <c r="N307" s="6">
        <f t="shared" si="28"/>
        <v>0</v>
      </c>
      <c r="O307" s="6">
        <f t="shared" si="29"/>
        <v>0</v>
      </c>
    </row>
    <row r="308" spans="1:15">
      <c r="A308" s="4">
        <v>45599</v>
      </c>
      <c r="B308" s="6">
        <f t="shared" si="24"/>
        <v>3</v>
      </c>
      <c r="C308" s="6">
        <f t="shared" si="25"/>
        <v>11</v>
      </c>
      <c r="D308" s="6">
        <f t="shared" si="26"/>
        <v>2024</v>
      </c>
      <c r="E308" s="7">
        <v>14.36</v>
      </c>
      <c r="F308" s="7">
        <v>15.74</v>
      </c>
      <c r="G308" s="7">
        <v>11.7</v>
      </c>
      <c r="H308" s="8">
        <v>0</v>
      </c>
      <c r="I308" s="7">
        <v>8.3549166666666679</v>
      </c>
      <c r="J308" s="7">
        <v>23.04</v>
      </c>
      <c r="K308" s="9">
        <v>228.98223809520221</v>
      </c>
      <c r="L308" s="7">
        <v>1012.1</v>
      </c>
      <c r="M308" s="6">
        <f t="shared" si="27"/>
        <v>0</v>
      </c>
      <c r="N308" s="6">
        <f t="shared" si="28"/>
        <v>0</v>
      </c>
      <c r="O308" s="6">
        <f t="shared" si="29"/>
        <v>0</v>
      </c>
    </row>
    <row r="309" spans="1:15">
      <c r="A309" s="4">
        <v>45600</v>
      </c>
      <c r="B309" s="6">
        <f t="shared" si="24"/>
        <v>4</v>
      </c>
      <c r="C309" s="6">
        <f t="shared" si="25"/>
        <v>11</v>
      </c>
      <c r="D309" s="6">
        <f t="shared" si="26"/>
        <v>2024</v>
      </c>
      <c r="E309" s="7">
        <v>15.04</v>
      </c>
      <c r="F309" s="7">
        <v>17.63</v>
      </c>
      <c r="G309" s="7">
        <v>12.99</v>
      </c>
      <c r="H309" s="8">
        <v>0.1</v>
      </c>
      <c r="I309" s="7">
        <v>11.27</v>
      </c>
      <c r="J309" s="7">
        <v>24.24</v>
      </c>
      <c r="K309" s="9">
        <v>223.4</v>
      </c>
      <c r="L309" s="7">
        <v>1017.8</v>
      </c>
      <c r="M309" s="6">
        <f t="shared" si="27"/>
        <v>0</v>
      </c>
      <c r="N309" s="6">
        <f t="shared" si="28"/>
        <v>0</v>
      </c>
      <c r="O309" s="6">
        <f t="shared" si="29"/>
        <v>0</v>
      </c>
    </row>
    <row r="310" spans="1:15">
      <c r="A310" s="4">
        <v>45601</v>
      </c>
      <c r="B310" s="6">
        <f t="shared" si="24"/>
        <v>5</v>
      </c>
      <c r="C310" s="6">
        <f t="shared" si="25"/>
        <v>11</v>
      </c>
      <c r="D310" s="6">
        <f t="shared" si="26"/>
        <v>2024</v>
      </c>
      <c r="E310" s="7">
        <v>14.24</v>
      </c>
      <c r="F310" s="7">
        <v>16.32</v>
      </c>
      <c r="G310" s="7">
        <v>13.53</v>
      </c>
      <c r="H310" s="8">
        <v>8.5</v>
      </c>
      <c r="I310" s="7">
        <v>7.7</v>
      </c>
      <c r="J310" s="7">
        <v>24.8</v>
      </c>
      <c r="K310" s="9">
        <v>225.6</v>
      </c>
      <c r="L310" s="7">
        <v>1018.3</v>
      </c>
      <c r="M310" s="6">
        <f t="shared" si="27"/>
        <v>1</v>
      </c>
      <c r="N310" s="6">
        <f t="shared" si="28"/>
        <v>1</v>
      </c>
      <c r="O310" s="6">
        <f t="shared" si="29"/>
        <v>0</v>
      </c>
    </row>
    <row r="311" spans="1:15">
      <c r="A311" s="4">
        <v>45602</v>
      </c>
      <c r="B311" s="6">
        <f t="shared" si="24"/>
        <v>6</v>
      </c>
      <c r="C311" s="6">
        <f t="shared" si="25"/>
        <v>11</v>
      </c>
      <c r="D311" s="6">
        <f t="shared" si="26"/>
        <v>2024</v>
      </c>
      <c r="E311" s="7">
        <v>8.18</v>
      </c>
      <c r="F311" s="7">
        <v>12.49</v>
      </c>
      <c r="G311" s="7">
        <v>8.2200000000000006</v>
      </c>
      <c r="H311" s="8">
        <v>7</v>
      </c>
      <c r="I311" s="7">
        <v>1.7410000000000001</v>
      </c>
      <c r="J311" s="7">
        <v>8</v>
      </c>
      <c r="K311" s="9">
        <v>265.2</v>
      </c>
      <c r="L311" s="7">
        <v>1016</v>
      </c>
      <c r="M311" s="6">
        <f t="shared" si="27"/>
        <v>1</v>
      </c>
      <c r="N311" s="6">
        <f t="shared" si="28"/>
        <v>1</v>
      </c>
      <c r="O311" s="6">
        <f t="shared" si="29"/>
        <v>0</v>
      </c>
    </row>
    <row r="312" spans="1:15">
      <c r="A312" s="4">
        <v>45603</v>
      </c>
      <c r="B312" s="6">
        <f t="shared" si="24"/>
        <v>7</v>
      </c>
      <c r="C312" s="6">
        <f t="shared" si="25"/>
        <v>11</v>
      </c>
      <c r="D312" s="6">
        <f t="shared" si="26"/>
        <v>2024</v>
      </c>
      <c r="E312" s="7">
        <v>4.7530000000000001</v>
      </c>
      <c r="F312" s="7">
        <v>9.2899999999999991</v>
      </c>
      <c r="G312" s="7">
        <v>3.4910000000000001</v>
      </c>
      <c r="H312" s="8">
        <v>6.2</v>
      </c>
      <c r="I312" s="7">
        <v>2.4140000000000001</v>
      </c>
      <c r="J312" s="7">
        <v>13.71</v>
      </c>
      <c r="K312" s="9">
        <v>350.4</v>
      </c>
      <c r="L312" s="7">
        <v>1005.9</v>
      </c>
      <c r="M312" s="6">
        <f t="shared" si="27"/>
        <v>1</v>
      </c>
      <c r="N312" s="6">
        <f t="shared" si="28"/>
        <v>1</v>
      </c>
      <c r="O312" s="6">
        <f t="shared" si="29"/>
        <v>0</v>
      </c>
    </row>
    <row r="313" spans="1:15">
      <c r="A313" s="4">
        <v>45604</v>
      </c>
      <c r="B313" s="6">
        <f t="shared" si="24"/>
        <v>8</v>
      </c>
      <c r="C313" s="6">
        <f t="shared" si="25"/>
        <v>11</v>
      </c>
      <c r="D313" s="6">
        <f t="shared" si="26"/>
        <v>2024</v>
      </c>
      <c r="E313" s="7">
        <v>5.9889999999999999</v>
      </c>
      <c r="F313" s="7">
        <v>9.89</v>
      </c>
      <c r="G313" s="7">
        <v>1.4410000000000001</v>
      </c>
      <c r="H313" s="8">
        <v>15.2</v>
      </c>
      <c r="I313" s="7">
        <v>4.7670000000000003</v>
      </c>
      <c r="J313" s="7">
        <v>24.07</v>
      </c>
      <c r="K313" s="9">
        <v>126.5</v>
      </c>
      <c r="L313" s="7">
        <v>971.31</v>
      </c>
      <c r="M313" s="6">
        <f t="shared" si="27"/>
        <v>1</v>
      </c>
      <c r="N313" s="6">
        <f t="shared" si="28"/>
        <v>1</v>
      </c>
      <c r="O313" s="6">
        <f t="shared" si="29"/>
        <v>0</v>
      </c>
    </row>
    <row r="314" spans="1:15">
      <c r="A314" s="4">
        <v>45605</v>
      </c>
      <c r="B314" s="6">
        <f t="shared" si="24"/>
        <v>9</v>
      </c>
      <c r="C314" s="6">
        <f t="shared" si="25"/>
        <v>11</v>
      </c>
      <c r="D314" s="6">
        <f t="shared" si="26"/>
        <v>2024</v>
      </c>
      <c r="E314" s="7">
        <v>6.52</v>
      </c>
      <c r="F314" s="7">
        <v>7.86</v>
      </c>
      <c r="G314" s="7">
        <v>4.9619999999999997</v>
      </c>
      <c r="H314" s="8">
        <v>0.1</v>
      </c>
      <c r="I314" s="7">
        <v>8.02</v>
      </c>
      <c r="J314" s="7">
        <v>21.65</v>
      </c>
      <c r="K314" s="9">
        <v>30.2</v>
      </c>
      <c r="L314" s="7">
        <v>976.93</v>
      </c>
      <c r="M314" s="6">
        <f t="shared" si="27"/>
        <v>0</v>
      </c>
      <c r="N314" s="6">
        <f t="shared" si="28"/>
        <v>0</v>
      </c>
      <c r="O314" s="6">
        <f t="shared" si="29"/>
        <v>0</v>
      </c>
    </row>
    <row r="315" spans="1:15">
      <c r="A315" s="4">
        <v>45606</v>
      </c>
      <c r="B315" s="6">
        <f t="shared" si="24"/>
        <v>10</v>
      </c>
      <c r="C315" s="6">
        <f t="shared" si="25"/>
        <v>11</v>
      </c>
      <c r="D315" s="6">
        <f t="shared" si="26"/>
        <v>2024</v>
      </c>
      <c r="E315" s="7">
        <v>3.4009999999999998</v>
      </c>
      <c r="F315" s="7">
        <v>10.77</v>
      </c>
      <c r="G315" s="7">
        <v>1.2649999999999999</v>
      </c>
      <c r="H315" s="8">
        <v>4</v>
      </c>
      <c r="I315" s="7">
        <v>3.512</v>
      </c>
      <c r="J315" s="7">
        <v>19.79</v>
      </c>
      <c r="K315" s="9">
        <v>323.3</v>
      </c>
      <c r="L315" s="7">
        <v>999.62</v>
      </c>
      <c r="M315" s="6">
        <f t="shared" si="27"/>
        <v>1</v>
      </c>
      <c r="N315" s="6">
        <f t="shared" si="28"/>
        <v>1</v>
      </c>
      <c r="O315" s="6">
        <f t="shared" si="29"/>
        <v>0</v>
      </c>
    </row>
    <row r="316" spans="1:15">
      <c r="A316" s="4">
        <v>45607</v>
      </c>
      <c r="B316" s="6">
        <f t="shared" si="24"/>
        <v>11</v>
      </c>
      <c r="C316" s="6">
        <f t="shared" si="25"/>
        <v>11</v>
      </c>
      <c r="D316" s="6">
        <f t="shared" si="26"/>
        <v>2024</v>
      </c>
      <c r="E316" s="7">
        <v>9.07</v>
      </c>
      <c r="F316" s="7">
        <v>14.25</v>
      </c>
      <c r="G316" s="7">
        <v>-2.214</v>
      </c>
      <c r="H316" s="8">
        <v>7.2</v>
      </c>
      <c r="I316" s="7">
        <v>10.54</v>
      </c>
      <c r="J316" s="7">
        <v>33.14</v>
      </c>
      <c r="K316" s="9">
        <v>222.7</v>
      </c>
      <c r="L316" s="7">
        <v>990.15</v>
      </c>
      <c r="M316" s="6">
        <f t="shared" si="27"/>
        <v>1</v>
      </c>
      <c r="N316" s="6">
        <f t="shared" si="28"/>
        <v>1</v>
      </c>
      <c r="O316" s="6">
        <f t="shared" si="29"/>
        <v>1</v>
      </c>
    </row>
    <row r="317" spans="1:15">
      <c r="A317" s="4">
        <v>45608</v>
      </c>
      <c r="B317" s="6">
        <f t="shared" si="24"/>
        <v>12</v>
      </c>
      <c r="C317" s="6">
        <f t="shared" si="25"/>
        <v>11</v>
      </c>
      <c r="D317" s="6">
        <f t="shared" si="26"/>
        <v>2024</v>
      </c>
      <c r="E317" s="7">
        <v>10.06</v>
      </c>
      <c r="F317" s="7">
        <v>11.2</v>
      </c>
      <c r="G317" s="7">
        <v>9.3000000000000007</v>
      </c>
      <c r="H317" s="8">
        <v>2.8</v>
      </c>
      <c r="I317" s="7">
        <v>7.84</v>
      </c>
      <c r="J317" s="7">
        <v>29.95</v>
      </c>
      <c r="K317" s="9">
        <v>230.6</v>
      </c>
      <c r="L317" s="7">
        <v>993.15</v>
      </c>
      <c r="M317" s="6">
        <f t="shared" si="27"/>
        <v>1</v>
      </c>
      <c r="N317" s="6">
        <f t="shared" si="28"/>
        <v>1</v>
      </c>
      <c r="O317" s="6">
        <f t="shared" si="29"/>
        <v>0</v>
      </c>
    </row>
    <row r="318" spans="1:15">
      <c r="A318" s="4">
        <v>45609</v>
      </c>
      <c r="B318" s="6">
        <f t="shared" si="24"/>
        <v>13</v>
      </c>
      <c r="C318" s="6">
        <f t="shared" si="25"/>
        <v>11</v>
      </c>
      <c r="D318" s="6">
        <f t="shared" si="26"/>
        <v>2024</v>
      </c>
      <c r="E318" s="7">
        <v>7.66</v>
      </c>
      <c r="F318" s="7">
        <v>9.6300000000000008</v>
      </c>
      <c r="G318" s="7">
        <v>7.51</v>
      </c>
      <c r="H318" s="8">
        <v>0.4</v>
      </c>
      <c r="I318" s="7">
        <v>2.746</v>
      </c>
      <c r="J318" s="7">
        <v>12.05</v>
      </c>
      <c r="K318" s="9">
        <v>224.6</v>
      </c>
      <c r="L318" s="7">
        <v>993.43</v>
      </c>
      <c r="M318" s="6">
        <f t="shared" si="27"/>
        <v>1</v>
      </c>
      <c r="N318" s="6">
        <f t="shared" si="28"/>
        <v>0</v>
      </c>
      <c r="O318" s="6">
        <f t="shared" si="29"/>
        <v>0</v>
      </c>
    </row>
    <row r="319" spans="1:15">
      <c r="A319" s="4">
        <v>45610</v>
      </c>
      <c r="B319" s="6">
        <f t="shared" si="24"/>
        <v>14</v>
      </c>
      <c r="C319" s="6">
        <f t="shared" si="25"/>
        <v>11</v>
      </c>
      <c r="D319" s="6">
        <f t="shared" si="26"/>
        <v>2024</v>
      </c>
      <c r="E319" s="7">
        <v>4.8579999999999997</v>
      </c>
      <c r="F319" s="7">
        <v>6.3339999999999996</v>
      </c>
      <c r="G319" s="7">
        <v>3.7759999999999998</v>
      </c>
      <c r="H319" s="8">
        <v>5.5</v>
      </c>
      <c r="I319" s="7">
        <v>1.599</v>
      </c>
      <c r="J319" s="7">
        <v>12.88</v>
      </c>
      <c r="K319" s="9">
        <v>233.7</v>
      </c>
      <c r="L319" s="7">
        <v>996.89</v>
      </c>
      <c r="M319" s="6">
        <f t="shared" si="27"/>
        <v>1</v>
      </c>
      <c r="N319" s="6">
        <f t="shared" si="28"/>
        <v>1</v>
      </c>
      <c r="O319" s="6">
        <f t="shared" si="29"/>
        <v>0</v>
      </c>
    </row>
    <row r="320" spans="1:15">
      <c r="A320" s="4">
        <v>45611</v>
      </c>
      <c r="B320" s="6">
        <f t="shared" si="24"/>
        <v>15</v>
      </c>
      <c r="C320" s="6">
        <f t="shared" si="25"/>
        <v>11</v>
      </c>
      <c r="D320" s="6">
        <f t="shared" si="26"/>
        <v>2024</v>
      </c>
      <c r="E320" s="7">
        <v>1.147</v>
      </c>
      <c r="F320" s="7">
        <v>9.7100000000000009</v>
      </c>
      <c r="G320" s="7">
        <v>-1.804</v>
      </c>
      <c r="H320" s="8">
        <v>0.2</v>
      </c>
      <c r="I320" s="7">
        <v>0.68951736111111117</v>
      </c>
      <c r="J320" s="7">
        <v>4.3159999999999998</v>
      </c>
      <c r="K320" s="9">
        <v>213.78373480144955</v>
      </c>
      <c r="L320" s="7">
        <v>1013.8</v>
      </c>
      <c r="M320" s="6">
        <f t="shared" si="27"/>
        <v>1</v>
      </c>
      <c r="N320" s="6">
        <f t="shared" si="28"/>
        <v>0</v>
      </c>
      <c r="O320" s="6">
        <f t="shared" si="29"/>
        <v>1</v>
      </c>
    </row>
    <row r="321" spans="1:15">
      <c r="A321" s="4">
        <v>45612</v>
      </c>
      <c r="B321" s="6">
        <f t="shared" si="24"/>
        <v>16</v>
      </c>
      <c r="C321" s="6">
        <f t="shared" si="25"/>
        <v>11</v>
      </c>
      <c r="D321" s="6">
        <f t="shared" si="26"/>
        <v>2024</v>
      </c>
      <c r="E321" s="7">
        <v>0.82</v>
      </c>
      <c r="F321" s="7">
        <v>7.43</v>
      </c>
      <c r="G321" s="7">
        <v>-2.12</v>
      </c>
      <c r="H321" s="8">
        <v>0.1</v>
      </c>
      <c r="I321" s="7">
        <v>1.236</v>
      </c>
      <c r="J321" s="7">
        <v>8.5299999999999994</v>
      </c>
      <c r="K321" s="9">
        <v>56.93</v>
      </c>
      <c r="L321" s="7">
        <v>1019.9</v>
      </c>
      <c r="M321" s="6">
        <f t="shared" si="27"/>
        <v>0</v>
      </c>
      <c r="N321" s="6">
        <f t="shared" si="28"/>
        <v>0</v>
      </c>
      <c r="O321" s="6">
        <f t="shared" si="29"/>
        <v>1</v>
      </c>
    </row>
    <row r="322" spans="1:15">
      <c r="A322" s="4">
        <v>45613</v>
      </c>
      <c r="B322" s="6">
        <f t="shared" si="24"/>
        <v>17</v>
      </c>
      <c r="C322" s="6">
        <f t="shared" si="25"/>
        <v>11</v>
      </c>
      <c r="D322" s="6">
        <f t="shared" si="26"/>
        <v>2024</v>
      </c>
      <c r="E322" s="7">
        <v>6.28</v>
      </c>
      <c r="F322" s="7">
        <v>7.47</v>
      </c>
      <c r="G322" s="7">
        <v>-1.502</v>
      </c>
      <c r="H322" s="8">
        <v>2.8</v>
      </c>
      <c r="I322" s="7">
        <v>5.5019999999999998</v>
      </c>
      <c r="J322" s="7">
        <v>18.73</v>
      </c>
      <c r="K322" s="9">
        <v>104.6</v>
      </c>
      <c r="L322" s="7">
        <v>1006.7</v>
      </c>
      <c r="M322" s="6">
        <f t="shared" si="27"/>
        <v>1</v>
      </c>
      <c r="N322" s="6">
        <f t="shared" si="28"/>
        <v>1</v>
      </c>
      <c r="O322" s="6">
        <f t="shared" si="29"/>
        <v>1</v>
      </c>
    </row>
    <row r="323" spans="1:15">
      <c r="A323" s="4">
        <v>45614</v>
      </c>
      <c r="B323" s="6">
        <f t="shared" ref="B323:B366" si="30">DAY(A323)</f>
        <v>18</v>
      </c>
      <c r="C323" s="6">
        <f t="shared" ref="C323:C366" si="31">MONTH(A323)</f>
        <v>11</v>
      </c>
      <c r="D323" s="6">
        <f t="shared" ref="D323:D366" si="32">YEAR(A323)</f>
        <v>2024</v>
      </c>
      <c r="E323" s="7">
        <v>6.4349999999999996</v>
      </c>
      <c r="F323" s="7">
        <v>10.32</v>
      </c>
      <c r="G323" s="7">
        <v>5.125</v>
      </c>
      <c r="H323" s="8">
        <v>0.1</v>
      </c>
      <c r="I323" s="7">
        <v>2.2999999999999998</v>
      </c>
      <c r="J323" s="7">
        <v>11.92</v>
      </c>
      <c r="K323" s="9">
        <v>123.2</v>
      </c>
      <c r="L323" s="7">
        <v>1004.8</v>
      </c>
      <c r="M323" s="6">
        <f t="shared" ref="M323:M366" si="33">IF(H323&gt;0.19,1,0)</f>
        <v>0</v>
      </c>
      <c r="N323" s="6">
        <f t="shared" ref="N323:N366" si="34">IF(H323&gt;0.99,1,0)</f>
        <v>0</v>
      </c>
      <c r="O323" s="6">
        <f t="shared" ref="O323:O366" si="35">IF(G323&lt;0,1,0)</f>
        <v>0</v>
      </c>
    </row>
    <row r="324" spans="1:15">
      <c r="A324" s="4">
        <v>45615</v>
      </c>
      <c r="B324" s="6">
        <f t="shared" si="30"/>
        <v>19</v>
      </c>
      <c r="C324" s="6">
        <f t="shared" si="31"/>
        <v>11</v>
      </c>
      <c r="D324" s="6">
        <f t="shared" si="32"/>
        <v>2024</v>
      </c>
      <c r="E324" s="7">
        <v>3.206</v>
      </c>
      <c r="F324" s="7">
        <v>9.32</v>
      </c>
      <c r="G324" s="7">
        <v>-1.1599999999999999</v>
      </c>
      <c r="H324" s="8">
        <v>0.3</v>
      </c>
      <c r="I324" s="7">
        <v>1.4910000000000001</v>
      </c>
      <c r="J324" s="7">
        <v>5.0469999999999997</v>
      </c>
      <c r="K324" s="9">
        <v>8.4499999999999993</v>
      </c>
      <c r="L324" s="7">
        <v>1011.9</v>
      </c>
      <c r="M324" s="6">
        <f t="shared" si="33"/>
        <v>1</v>
      </c>
      <c r="N324" s="6">
        <f t="shared" si="34"/>
        <v>0</v>
      </c>
      <c r="O324" s="6">
        <f t="shared" si="35"/>
        <v>1</v>
      </c>
    </row>
    <row r="325" spans="1:15">
      <c r="A325" s="4">
        <v>45616</v>
      </c>
      <c r="B325" s="6">
        <f t="shared" si="30"/>
        <v>20</v>
      </c>
      <c r="C325" s="6">
        <f t="shared" si="31"/>
        <v>11</v>
      </c>
      <c r="D325" s="6">
        <f t="shared" si="32"/>
        <v>2024</v>
      </c>
      <c r="E325" s="7">
        <v>5.8810000000000002</v>
      </c>
      <c r="F325" s="7">
        <v>7.29</v>
      </c>
      <c r="G325" s="7">
        <v>0.221</v>
      </c>
      <c r="H325" s="8">
        <v>0</v>
      </c>
      <c r="I325" s="7">
        <v>3.91</v>
      </c>
      <c r="J325" s="7">
        <v>12.15</v>
      </c>
      <c r="K325" s="9">
        <v>32.6</v>
      </c>
      <c r="L325" s="7">
        <v>1013</v>
      </c>
      <c r="M325" s="6">
        <f t="shared" si="33"/>
        <v>0</v>
      </c>
      <c r="N325" s="6">
        <f t="shared" si="34"/>
        <v>0</v>
      </c>
      <c r="O325" s="6">
        <f t="shared" si="35"/>
        <v>0</v>
      </c>
    </row>
    <row r="326" spans="1:15">
      <c r="A326" s="4">
        <v>45617</v>
      </c>
      <c r="B326" s="6">
        <f t="shared" si="30"/>
        <v>21</v>
      </c>
      <c r="C326" s="6">
        <f t="shared" si="31"/>
        <v>11</v>
      </c>
      <c r="D326" s="6">
        <f t="shared" si="32"/>
        <v>2024</v>
      </c>
      <c r="E326" s="7">
        <v>5.806</v>
      </c>
      <c r="F326" s="7">
        <v>7.4</v>
      </c>
      <c r="G326" s="7">
        <v>3.2759999999999998</v>
      </c>
      <c r="H326" s="8">
        <v>0.9</v>
      </c>
      <c r="I326" s="7">
        <v>4.923</v>
      </c>
      <c r="J326" s="7">
        <v>14.78</v>
      </c>
      <c r="K326" s="9">
        <v>10.71</v>
      </c>
      <c r="L326" s="7">
        <v>1011.1</v>
      </c>
      <c r="M326" s="6">
        <f t="shared" si="33"/>
        <v>1</v>
      </c>
      <c r="N326" s="6">
        <f t="shared" si="34"/>
        <v>0</v>
      </c>
      <c r="O326" s="6">
        <f t="shared" si="35"/>
        <v>0</v>
      </c>
    </row>
    <row r="327" spans="1:15">
      <c r="A327" s="4">
        <v>45618</v>
      </c>
      <c r="B327" s="6">
        <f t="shared" si="30"/>
        <v>22</v>
      </c>
      <c r="C327" s="6">
        <f t="shared" si="31"/>
        <v>11</v>
      </c>
      <c r="D327" s="6">
        <f t="shared" si="32"/>
        <v>2024</v>
      </c>
      <c r="E327" s="7">
        <v>5.5380000000000003</v>
      </c>
      <c r="F327" s="7">
        <v>8.0399999999999991</v>
      </c>
      <c r="G327" s="7">
        <v>3.8809999999999998</v>
      </c>
      <c r="H327" s="8">
        <v>0.1</v>
      </c>
      <c r="I327" s="7">
        <v>3.63</v>
      </c>
      <c r="J327" s="7">
        <v>12.09</v>
      </c>
      <c r="K327" s="9">
        <v>2.1160000000000001</v>
      </c>
      <c r="L327" s="7">
        <v>1010.13</v>
      </c>
      <c r="M327" s="6">
        <f t="shared" si="33"/>
        <v>0</v>
      </c>
      <c r="N327" s="6">
        <f t="shared" si="34"/>
        <v>0</v>
      </c>
      <c r="O327" s="6">
        <f t="shared" si="35"/>
        <v>0</v>
      </c>
    </row>
    <row r="328" spans="1:15">
      <c r="A328" s="4">
        <v>45619</v>
      </c>
      <c r="B328" s="6">
        <f t="shared" si="30"/>
        <v>23</v>
      </c>
      <c r="C328" s="6">
        <f t="shared" si="31"/>
        <v>11</v>
      </c>
      <c r="D328" s="6">
        <f t="shared" si="32"/>
        <v>2024</v>
      </c>
      <c r="E328" s="7">
        <v>4.7480000000000002</v>
      </c>
      <c r="F328" s="7">
        <v>8.06</v>
      </c>
      <c r="G328" s="7">
        <v>4.4160000000000004</v>
      </c>
      <c r="H328" s="8">
        <v>0</v>
      </c>
      <c r="I328" s="7">
        <v>2.69</v>
      </c>
      <c r="J328" s="7">
        <v>10.66</v>
      </c>
      <c r="K328" s="9">
        <v>329</v>
      </c>
      <c r="L328" s="7">
        <v>1012.5</v>
      </c>
      <c r="M328" s="6">
        <f t="shared" si="33"/>
        <v>0</v>
      </c>
      <c r="N328" s="6">
        <f t="shared" si="34"/>
        <v>0</v>
      </c>
      <c r="O328" s="6">
        <f t="shared" si="35"/>
        <v>0</v>
      </c>
    </row>
    <row r="329" spans="1:15">
      <c r="A329" s="4">
        <v>45620</v>
      </c>
      <c r="B329" s="6">
        <f t="shared" si="30"/>
        <v>24</v>
      </c>
      <c r="C329" s="6">
        <f t="shared" si="31"/>
        <v>11</v>
      </c>
      <c r="D329" s="6">
        <f t="shared" si="32"/>
        <v>2024</v>
      </c>
      <c r="E329" s="7">
        <v>1.2070000000000001</v>
      </c>
      <c r="F329" s="7">
        <v>6.7</v>
      </c>
      <c r="G329" s="7">
        <v>-2.734</v>
      </c>
      <c r="H329" s="8">
        <v>0</v>
      </c>
      <c r="I329" s="7">
        <v>1.8759999999999999</v>
      </c>
      <c r="J329" s="7">
        <v>8.77</v>
      </c>
      <c r="K329" s="9">
        <v>279.89999999999998</v>
      </c>
      <c r="L329" s="7">
        <v>1011.2</v>
      </c>
      <c r="M329" s="6">
        <f t="shared" si="33"/>
        <v>0</v>
      </c>
      <c r="N329" s="6">
        <f t="shared" si="34"/>
        <v>0</v>
      </c>
      <c r="O329" s="6">
        <f t="shared" si="35"/>
        <v>1</v>
      </c>
    </row>
    <row r="330" spans="1:15">
      <c r="A330" s="4">
        <v>45621</v>
      </c>
      <c r="B330" s="6">
        <f t="shared" si="30"/>
        <v>25</v>
      </c>
      <c r="C330" s="6">
        <f t="shared" si="31"/>
        <v>11</v>
      </c>
      <c r="D330" s="6">
        <f t="shared" si="32"/>
        <v>2024</v>
      </c>
      <c r="E330" s="7">
        <v>0.23899999999999999</v>
      </c>
      <c r="F330" s="7">
        <v>2.1989999999999998</v>
      </c>
      <c r="G330" s="7">
        <v>-2.9329999999999998</v>
      </c>
      <c r="H330" s="8">
        <v>0</v>
      </c>
      <c r="I330" s="7">
        <v>2.593</v>
      </c>
      <c r="J330" s="7">
        <v>14.51</v>
      </c>
      <c r="K330" s="9">
        <v>328.2</v>
      </c>
      <c r="L330" s="7">
        <v>1008.5</v>
      </c>
      <c r="M330" s="6">
        <f t="shared" si="33"/>
        <v>0</v>
      </c>
      <c r="N330" s="6">
        <f t="shared" si="34"/>
        <v>0</v>
      </c>
      <c r="O330" s="6">
        <f t="shared" si="35"/>
        <v>1</v>
      </c>
    </row>
    <row r="331" spans="1:15">
      <c r="A331" s="4">
        <v>45622</v>
      </c>
      <c r="B331" s="6">
        <f t="shared" si="30"/>
        <v>26</v>
      </c>
      <c r="C331" s="6">
        <f t="shared" si="31"/>
        <v>11</v>
      </c>
      <c r="D331" s="6">
        <f t="shared" si="32"/>
        <v>2024</v>
      </c>
      <c r="E331" s="7">
        <v>-0.86599999999999999</v>
      </c>
      <c r="F331" s="7">
        <v>5.09</v>
      </c>
      <c r="G331" s="7">
        <v>-4.05</v>
      </c>
      <c r="H331" s="8">
        <v>0</v>
      </c>
      <c r="I331" s="7">
        <v>1.917</v>
      </c>
      <c r="J331" s="7">
        <v>10.36</v>
      </c>
      <c r="K331" s="9">
        <v>283</v>
      </c>
      <c r="L331" s="7">
        <v>1008.1</v>
      </c>
      <c r="M331" s="6">
        <f t="shared" si="33"/>
        <v>0</v>
      </c>
      <c r="N331" s="6">
        <f t="shared" si="34"/>
        <v>0</v>
      </c>
      <c r="O331" s="6">
        <f t="shared" si="35"/>
        <v>1</v>
      </c>
    </row>
    <row r="332" spans="1:15">
      <c r="A332" s="4">
        <v>45623</v>
      </c>
      <c r="B332" s="6">
        <f t="shared" si="30"/>
        <v>27</v>
      </c>
      <c r="C332" s="6">
        <f t="shared" si="31"/>
        <v>11</v>
      </c>
      <c r="D332" s="6">
        <f t="shared" si="32"/>
        <v>2024</v>
      </c>
      <c r="E332" s="7">
        <v>-1.4730000000000001</v>
      </c>
      <c r="F332" s="7">
        <v>1.26</v>
      </c>
      <c r="G332" s="7">
        <v>-3.2890000000000001</v>
      </c>
      <c r="H332" s="8">
        <v>0</v>
      </c>
      <c r="I332" s="7">
        <v>3.246</v>
      </c>
      <c r="J332" s="7">
        <v>14.68</v>
      </c>
      <c r="K332" s="9">
        <v>13.04</v>
      </c>
      <c r="L332" s="7">
        <v>1002.7</v>
      </c>
      <c r="M332" s="6">
        <f t="shared" si="33"/>
        <v>0</v>
      </c>
      <c r="N332" s="6">
        <f t="shared" si="34"/>
        <v>0</v>
      </c>
      <c r="O332" s="6">
        <f t="shared" si="35"/>
        <v>1</v>
      </c>
    </row>
    <row r="333" spans="1:15">
      <c r="A333" s="4">
        <v>45624</v>
      </c>
      <c r="B333" s="6">
        <f t="shared" si="30"/>
        <v>28</v>
      </c>
      <c r="C333" s="6">
        <f t="shared" si="31"/>
        <v>11</v>
      </c>
      <c r="D333" s="6">
        <f t="shared" si="32"/>
        <v>2024</v>
      </c>
      <c r="E333" s="7">
        <v>-3.6019999999999999</v>
      </c>
      <c r="F333" s="7">
        <v>-0.39100000000000001</v>
      </c>
      <c r="G333" s="7">
        <v>-5.5819999999999999</v>
      </c>
      <c r="H333" s="8">
        <v>0</v>
      </c>
      <c r="I333" s="7">
        <v>1.8720000000000001</v>
      </c>
      <c r="J333" s="7">
        <v>6.94</v>
      </c>
      <c r="K333" s="9">
        <v>1.1659999999999999</v>
      </c>
      <c r="L333" s="7">
        <v>1006.4</v>
      </c>
      <c r="M333" s="6">
        <f t="shared" si="33"/>
        <v>0</v>
      </c>
      <c r="N333" s="6">
        <f t="shared" si="34"/>
        <v>0</v>
      </c>
      <c r="O333" s="6">
        <f t="shared" si="35"/>
        <v>1</v>
      </c>
    </row>
    <row r="334" spans="1:15">
      <c r="A334" s="4">
        <v>45625</v>
      </c>
      <c r="B334" s="6">
        <f t="shared" si="30"/>
        <v>29</v>
      </c>
      <c r="C334" s="6">
        <f t="shared" si="31"/>
        <v>11</v>
      </c>
      <c r="D334" s="6">
        <f t="shared" si="32"/>
        <v>2024</v>
      </c>
      <c r="E334" s="7">
        <v>-2.1520000000000001</v>
      </c>
      <c r="F334" s="7">
        <v>0.60499999999999998</v>
      </c>
      <c r="G334" s="7">
        <v>-6.5540000000000003</v>
      </c>
      <c r="H334" s="8">
        <v>0.3</v>
      </c>
      <c r="I334" s="7">
        <v>3.3519999999999999</v>
      </c>
      <c r="J334" s="7">
        <v>14.44</v>
      </c>
      <c r="K334" s="9">
        <v>358.9</v>
      </c>
      <c r="L334" s="7">
        <v>1012.1</v>
      </c>
      <c r="M334" s="6">
        <f t="shared" si="33"/>
        <v>1</v>
      </c>
      <c r="N334" s="6">
        <f t="shared" si="34"/>
        <v>0</v>
      </c>
      <c r="O334" s="6">
        <f t="shared" si="35"/>
        <v>1</v>
      </c>
    </row>
    <row r="335" spans="1:15">
      <c r="A335" s="4">
        <v>45626</v>
      </c>
      <c r="B335" s="6">
        <f t="shared" si="30"/>
        <v>30</v>
      </c>
      <c r="C335" s="6">
        <f t="shared" si="31"/>
        <v>11</v>
      </c>
      <c r="D335" s="6">
        <f t="shared" si="32"/>
        <v>2024</v>
      </c>
      <c r="E335" s="7">
        <v>0.188</v>
      </c>
      <c r="F335" s="7">
        <v>1.262</v>
      </c>
      <c r="G335" s="7">
        <v>-3.375</v>
      </c>
      <c r="H335" s="8">
        <v>0.2</v>
      </c>
      <c r="I335" s="7">
        <v>6.6829999999999998</v>
      </c>
      <c r="J335" s="7">
        <v>19.96</v>
      </c>
      <c r="K335" s="9">
        <v>30.86</v>
      </c>
      <c r="L335" s="7">
        <v>1011.3</v>
      </c>
      <c r="M335" s="6">
        <f t="shared" si="33"/>
        <v>1</v>
      </c>
      <c r="N335" s="6">
        <f t="shared" si="34"/>
        <v>0</v>
      </c>
      <c r="O335" s="6">
        <f t="shared" si="35"/>
        <v>1</v>
      </c>
    </row>
    <row r="336" spans="1:15">
      <c r="A336" s="4">
        <v>45627</v>
      </c>
      <c r="B336" s="6">
        <f t="shared" si="30"/>
        <v>1</v>
      </c>
      <c r="C336" s="6">
        <f t="shared" si="31"/>
        <v>12</v>
      </c>
      <c r="D336" s="6">
        <f t="shared" si="32"/>
        <v>2024</v>
      </c>
      <c r="E336" s="7">
        <v>-1.268</v>
      </c>
      <c r="F336" s="7">
        <v>-0.26900000000000002</v>
      </c>
      <c r="G336" s="7">
        <v>-2.4660000000000002</v>
      </c>
      <c r="H336" s="8">
        <v>2.1</v>
      </c>
      <c r="I336" s="7">
        <v>9.61</v>
      </c>
      <c r="J336" s="7">
        <v>27.03</v>
      </c>
      <c r="K336" s="9">
        <v>18.100000000000001</v>
      </c>
      <c r="L336" s="7">
        <v>1008.4</v>
      </c>
      <c r="M336" s="6">
        <f t="shared" si="33"/>
        <v>1</v>
      </c>
      <c r="N336" s="6">
        <f t="shared" si="34"/>
        <v>1</v>
      </c>
      <c r="O336" s="6">
        <f t="shared" si="35"/>
        <v>1</v>
      </c>
    </row>
    <row r="337" spans="1:15">
      <c r="A337" s="4">
        <v>45628</v>
      </c>
      <c r="B337" s="6">
        <f t="shared" si="30"/>
        <v>2</v>
      </c>
      <c r="C337" s="6">
        <f t="shared" si="31"/>
        <v>12</v>
      </c>
      <c r="D337" s="6">
        <f t="shared" si="32"/>
        <v>2024</v>
      </c>
      <c r="E337" s="7">
        <v>-1.556</v>
      </c>
      <c r="F337" s="7">
        <v>-0.3</v>
      </c>
      <c r="G337" s="7">
        <v>-1.839</v>
      </c>
      <c r="H337" s="8">
        <v>0.2</v>
      </c>
      <c r="I337" s="7">
        <v>7.35</v>
      </c>
      <c r="J337" s="7">
        <v>21.18</v>
      </c>
      <c r="K337" s="9">
        <v>23.64</v>
      </c>
      <c r="L337" s="7">
        <v>1007.5</v>
      </c>
      <c r="M337" s="6">
        <f t="shared" si="33"/>
        <v>1</v>
      </c>
      <c r="N337" s="6">
        <f t="shared" si="34"/>
        <v>0</v>
      </c>
      <c r="O337" s="6">
        <f t="shared" si="35"/>
        <v>1</v>
      </c>
    </row>
    <row r="338" spans="1:15">
      <c r="A338" s="4">
        <v>45629</v>
      </c>
      <c r="B338" s="6">
        <f t="shared" si="30"/>
        <v>3</v>
      </c>
      <c r="C338" s="6">
        <f t="shared" si="31"/>
        <v>12</v>
      </c>
      <c r="D338" s="6">
        <f t="shared" si="32"/>
        <v>2024</v>
      </c>
      <c r="E338" s="7">
        <v>-4.1849999999999996</v>
      </c>
      <c r="F338" s="7">
        <v>2.77</v>
      </c>
      <c r="G338" s="7">
        <v>-5.6580000000000004</v>
      </c>
      <c r="H338" s="8">
        <v>4.5</v>
      </c>
      <c r="I338" s="7">
        <v>2.94</v>
      </c>
      <c r="J338" s="7">
        <v>16.829999999999998</v>
      </c>
      <c r="K338" s="9">
        <v>241</v>
      </c>
      <c r="L338" s="7">
        <v>1011.8</v>
      </c>
      <c r="M338" s="6">
        <f t="shared" si="33"/>
        <v>1</v>
      </c>
      <c r="N338" s="6">
        <f t="shared" si="34"/>
        <v>1</v>
      </c>
      <c r="O338" s="6">
        <f t="shared" si="35"/>
        <v>1</v>
      </c>
    </row>
    <row r="339" spans="1:15">
      <c r="A339" s="4">
        <v>45630</v>
      </c>
      <c r="B339" s="6">
        <f t="shared" si="30"/>
        <v>4</v>
      </c>
      <c r="C339" s="6">
        <f t="shared" si="31"/>
        <v>12</v>
      </c>
      <c r="D339" s="6">
        <f t="shared" si="32"/>
        <v>2024</v>
      </c>
      <c r="E339" s="7">
        <v>2.375</v>
      </c>
      <c r="F339" s="7">
        <v>4.0819999999999999</v>
      </c>
      <c r="G339" s="7">
        <v>-7.14</v>
      </c>
      <c r="H339" s="8">
        <v>0.7</v>
      </c>
      <c r="I339" s="7">
        <v>2.0350000000000001</v>
      </c>
      <c r="J339" s="7">
        <v>17.03</v>
      </c>
      <c r="K339" s="9">
        <v>216.1</v>
      </c>
      <c r="L339" s="7">
        <v>1004.4</v>
      </c>
      <c r="M339" s="6">
        <f t="shared" si="33"/>
        <v>1</v>
      </c>
      <c r="N339" s="6">
        <f t="shared" si="34"/>
        <v>0</v>
      </c>
      <c r="O339" s="6">
        <f t="shared" si="35"/>
        <v>1</v>
      </c>
    </row>
    <row r="340" spans="1:15">
      <c r="A340" s="4">
        <v>45631</v>
      </c>
      <c r="B340" s="6">
        <f t="shared" si="30"/>
        <v>5</v>
      </c>
      <c r="C340" s="6">
        <f t="shared" si="31"/>
        <v>12</v>
      </c>
      <c r="D340" s="6">
        <f t="shared" si="32"/>
        <v>2024</v>
      </c>
      <c r="E340" s="7">
        <v>0.77200000000000002</v>
      </c>
      <c r="F340" s="7">
        <v>4.9269999999999996</v>
      </c>
      <c r="G340" s="7">
        <v>-4.4999999999999998E-2</v>
      </c>
      <c r="H340" s="8">
        <v>0</v>
      </c>
      <c r="I340" s="7">
        <v>1.236291666666667</v>
      </c>
      <c r="J340" s="7">
        <v>8.07</v>
      </c>
      <c r="K340" s="9">
        <v>309.67454192082698</v>
      </c>
      <c r="L340" s="7">
        <v>1004.7</v>
      </c>
      <c r="M340" s="6">
        <f t="shared" si="33"/>
        <v>0</v>
      </c>
      <c r="N340" s="6">
        <f t="shared" si="34"/>
        <v>0</v>
      </c>
      <c r="O340" s="6">
        <f t="shared" si="35"/>
        <v>1</v>
      </c>
    </row>
    <row r="341" spans="1:15">
      <c r="A341" s="4">
        <v>45632</v>
      </c>
      <c r="B341" s="6">
        <f t="shared" si="30"/>
        <v>6</v>
      </c>
      <c r="C341" s="6">
        <f t="shared" si="31"/>
        <v>12</v>
      </c>
      <c r="D341" s="6">
        <f t="shared" si="32"/>
        <v>2024</v>
      </c>
      <c r="E341" s="7">
        <v>-1.885</v>
      </c>
      <c r="F341" s="7">
        <v>-1.2669999999999999</v>
      </c>
      <c r="G341" s="7">
        <v>-3.5430000000000001</v>
      </c>
      <c r="H341" s="8">
        <v>0</v>
      </c>
      <c r="I341" s="7">
        <v>2.3969999999999998</v>
      </c>
      <c r="J341" s="7">
        <v>7.94</v>
      </c>
      <c r="K341" s="9">
        <v>19.45</v>
      </c>
      <c r="L341" s="7">
        <v>1003.5</v>
      </c>
      <c r="M341" s="6">
        <f t="shared" si="33"/>
        <v>0</v>
      </c>
      <c r="N341" s="6">
        <f t="shared" si="34"/>
        <v>0</v>
      </c>
      <c r="O341" s="6">
        <f t="shared" si="35"/>
        <v>1</v>
      </c>
    </row>
    <row r="342" spans="1:15">
      <c r="A342" s="4">
        <v>45633</v>
      </c>
      <c r="B342" s="6">
        <f t="shared" si="30"/>
        <v>7</v>
      </c>
      <c r="C342" s="6">
        <f t="shared" si="31"/>
        <v>12</v>
      </c>
      <c r="D342" s="6">
        <f t="shared" si="32"/>
        <v>2024</v>
      </c>
      <c r="E342" s="7">
        <v>-1.7430000000000001</v>
      </c>
      <c r="F342" s="7">
        <v>1.117</v>
      </c>
      <c r="G342" s="7">
        <v>-2.7959999999999998</v>
      </c>
      <c r="H342" s="8">
        <v>0</v>
      </c>
      <c r="I342" s="7">
        <v>2.3199999999999998</v>
      </c>
      <c r="J342" s="7">
        <v>10.16</v>
      </c>
      <c r="K342" s="9">
        <v>10.74</v>
      </c>
      <c r="L342" s="7">
        <v>1005.6</v>
      </c>
      <c r="M342" s="6">
        <f t="shared" si="33"/>
        <v>0</v>
      </c>
      <c r="N342" s="6">
        <f t="shared" si="34"/>
        <v>0</v>
      </c>
      <c r="O342" s="6">
        <f t="shared" si="35"/>
        <v>1</v>
      </c>
    </row>
    <row r="343" spans="1:15">
      <c r="A343" s="4">
        <v>45634</v>
      </c>
      <c r="B343" s="6">
        <f t="shared" si="30"/>
        <v>8</v>
      </c>
      <c r="C343" s="6">
        <f t="shared" si="31"/>
        <v>12</v>
      </c>
      <c r="D343" s="6">
        <f t="shared" si="32"/>
        <v>2024</v>
      </c>
      <c r="E343" s="7">
        <v>-0.78300000000000003</v>
      </c>
      <c r="F343" s="7">
        <v>2.4929999999999999</v>
      </c>
      <c r="G343" s="7">
        <v>-3.5830000000000002</v>
      </c>
      <c r="H343" s="8">
        <v>0</v>
      </c>
      <c r="I343" s="7">
        <v>4.3890000000000002</v>
      </c>
      <c r="J343" s="7">
        <v>15.44</v>
      </c>
      <c r="K343" s="9">
        <v>354.1</v>
      </c>
      <c r="L343" s="7">
        <v>1014.5</v>
      </c>
      <c r="M343" s="6">
        <f t="shared" si="33"/>
        <v>0</v>
      </c>
      <c r="N343" s="6">
        <f t="shared" si="34"/>
        <v>0</v>
      </c>
      <c r="O343" s="6">
        <f t="shared" si="35"/>
        <v>1</v>
      </c>
    </row>
    <row r="344" spans="1:15">
      <c r="A344" s="4">
        <v>45635</v>
      </c>
      <c r="B344" s="6">
        <f t="shared" si="30"/>
        <v>9</v>
      </c>
      <c r="C344" s="6">
        <f t="shared" si="31"/>
        <v>12</v>
      </c>
      <c r="D344" s="6">
        <f t="shared" si="32"/>
        <v>2024</v>
      </c>
      <c r="E344" s="7">
        <v>6.3E-2</v>
      </c>
      <c r="F344" s="7">
        <v>4.0140000000000002</v>
      </c>
      <c r="G344" s="7">
        <v>-3.996</v>
      </c>
      <c r="H344" s="8">
        <v>0</v>
      </c>
      <c r="I344" s="7">
        <v>4.2569999999999997</v>
      </c>
      <c r="J344" s="7">
        <v>13.58</v>
      </c>
      <c r="K344" s="9">
        <v>263.2</v>
      </c>
      <c r="L344" s="7">
        <v>1030.7</v>
      </c>
      <c r="M344" s="6">
        <f t="shared" si="33"/>
        <v>0</v>
      </c>
      <c r="N344" s="6">
        <f t="shared" si="34"/>
        <v>0</v>
      </c>
      <c r="O344" s="6">
        <f t="shared" si="35"/>
        <v>1</v>
      </c>
    </row>
    <row r="345" spans="1:15">
      <c r="A345" s="4">
        <v>45636</v>
      </c>
      <c r="B345" s="6">
        <f t="shared" si="30"/>
        <v>10</v>
      </c>
      <c r="C345" s="6">
        <f t="shared" si="31"/>
        <v>12</v>
      </c>
      <c r="D345" s="6">
        <f t="shared" si="32"/>
        <v>2024</v>
      </c>
      <c r="E345" s="7">
        <v>3.855</v>
      </c>
      <c r="F345" s="7">
        <v>6.9059999999999997</v>
      </c>
      <c r="G345" s="7">
        <v>-1.91</v>
      </c>
      <c r="H345" s="8">
        <v>0</v>
      </c>
      <c r="I345" s="7">
        <v>3.95</v>
      </c>
      <c r="J345" s="7">
        <v>10.76</v>
      </c>
      <c r="K345" s="9">
        <v>253.2</v>
      </c>
      <c r="L345" s="7">
        <v>1032.5</v>
      </c>
      <c r="M345" s="6">
        <f t="shared" si="33"/>
        <v>0</v>
      </c>
      <c r="N345" s="6">
        <f t="shared" si="34"/>
        <v>0</v>
      </c>
      <c r="O345" s="6">
        <f t="shared" si="35"/>
        <v>1</v>
      </c>
    </row>
    <row r="346" spans="1:15">
      <c r="A346" s="4">
        <v>45637</v>
      </c>
      <c r="B346" s="6">
        <f t="shared" si="30"/>
        <v>11</v>
      </c>
      <c r="C346" s="6">
        <f t="shared" si="31"/>
        <v>12</v>
      </c>
      <c r="D346" s="6">
        <f t="shared" si="32"/>
        <v>2024</v>
      </c>
      <c r="E346" s="7">
        <v>5.665</v>
      </c>
      <c r="F346" s="7">
        <v>7.76</v>
      </c>
      <c r="G346" s="7">
        <v>2.129</v>
      </c>
      <c r="H346" s="8">
        <v>0</v>
      </c>
      <c r="I346" s="7">
        <v>2.758</v>
      </c>
      <c r="J346" s="7">
        <v>10.92</v>
      </c>
      <c r="K346" s="9">
        <v>275.5</v>
      </c>
      <c r="L346" s="7">
        <v>1026.4000000000001</v>
      </c>
      <c r="M346" s="6">
        <f t="shared" si="33"/>
        <v>0</v>
      </c>
      <c r="N346" s="6">
        <f t="shared" si="34"/>
        <v>0</v>
      </c>
      <c r="O346" s="6">
        <f t="shared" si="35"/>
        <v>0</v>
      </c>
    </row>
    <row r="347" spans="1:15">
      <c r="A347" s="4">
        <v>45638</v>
      </c>
      <c r="B347" s="6">
        <f t="shared" si="30"/>
        <v>12</v>
      </c>
      <c r="C347" s="6">
        <f t="shared" si="31"/>
        <v>12</v>
      </c>
      <c r="D347" s="6">
        <f t="shared" si="32"/>
        <v>2024</v>
      </c>
      <c r="E347" s="7">
        <v>2.8479999999999999</v>
      </c>
      <c r="F347" s="7">
        <v>6.8109999999999999</v>
      </c>
      <c r="G347" s="7">
        <v>-2.5659999999999998</v>
      </c>
      <c r="H347" s="8">
        <v>0</v>
      </c>
      <c r="I347" s="7">
        <v>2.2429999999999999</v>
      </c>
      <c r="J347" s="7">
        <v>10.23</v>
      </c>
      <c r="K347" s="9">
        <v>358.9</v>
      </c>
      <c r="L347" s="7">
        <v>1024</v>
      </c>
      <c r="M347" s="6">
        <f t="shared" si="33"/>
        <v>0</v>
      </c>
      <c r="N347" s="6">
        <f t="shared" si="34"/>
        <v>0</v>
      </c>
      <c r="O347" s="6">
        <f t="shared" si="35"/>
        <v>1</v>
      </c>
    </row>
    <row r="348" spans="1:15">
      <c r="A348" s="4">
        <v>45639</v>
      </c>
      <c r="B348" s="6">
        <f t="shared" si="30"/>
        <v>13</v>
      </c>
      <c r="C348" s="6">
        <f t="shared" si="31"/>
        <v>12</v>
      </c>
      <c r="D348" s="6">
        <f t="shared" si="32"/>
        <v>2024</v>
      </c>
      <c r="E348" s="7">
        <v>0.28100000000000003</v>
      </c>
      <c r="F348" s="7">
        <v>3.4660000000000002</v>
      </c>
      <c r="G348" s="7">
        <v>-3.07</v>
      </c>
      <c r="H348" s="8">
        <v>0</v>
      </c>
      <c r="I348" s="7">
        <v>1.302</v>
      </c>
      <c r="J348" s="7">
        <v>9.26</v>
      </c>
      <c r="K348" s="9">
        <v>337.4</v>
      </c>
      <c r="L348" s="7">
        <v>1028.5</v>
      </c>
      <c r="M348" s="6">
        <f t="shared" si="33"/>
        <v>0</v>
      </c>
      <c r="N348" s="6">
        <f t="shared" si="34"/>
        <v>0</v>
      </c>
      <c r="O348" s="6">
        <f t="shared" si="35"/>
        <v>1</v>
      </c>
    </row>
    <row r="349" spans="1:15">
      <c r="A349" s="4">
        <v>45640</v>
      </c>
      <c r="B349" s="6">
        <f t="shared" si="30"/>
        <v>14</v>
      </c>
      <c r="C349" s="6">
        <f t="shared" si="31"/>
        <v>12</v>
      </c>
      <c r="D349" s="6">
        <f t="shared" si="32"/>
        <v>2024</v>
      </c>
      <c r="E349" s="7">
        <v>2.7719999999999998</v>
      </c>
      <c r="F349" s="7">
        <v>4.2309999999999999</v>
      </c>
      <c r="G349" s="7">
        <v>-0.56599999999999995</v>
      </c>
      <c r="H349" s="8">
        <v>0.5</v>
      </c>
      <c r="I349" s="7">
        <v>2.0659999999999998</v>
      </c>
      <c r="J349" s="7">
        <v>11.39</v>
      </c>
      <c r="K349" s="9">
        <v>355.6</v>
      </c>
      <c r="L349" s="7">
        <v>1033.8</v>
      </c>
      <c r="M349" s="6">
        <f t="shared" si="33"/>
        <v>1</v>
      </c>
      <c r="N349" s="6">
        <f t="shared" si="34"/>
        <v>0</v>
      </c>
      <c r="O349" s="6">
        <f t="shared" si="35"/>
        <v>1</v>
      </c>
    </row>
    <row r="350" spans="1:15">
      <c r="A350" s="4">
        <v>45641</v>
      </c>
      <c r="B350" s="6">
        <f t="shared" si="30"/>
        <v>15</v>
      </c>
      <c r="C350" s="6">
        <f t="shared" si="31"/>
        <v>12</v>
      </c>
      <c r="D350" s="6">
        <f t="shared" si="32"/>
        <v>2024</v>
      </c>
      <c r="E350" s="7">
        <v>2.0190000000000001</v>
      </c>
      <c r="F350" s="7">
        <v>5.625</v>
      </c>
      <c r="G350" s="7">
        <v>-1.254</v>
      </c>
      <c r="H350" s="8">
        <v>0</v>
      </c>
      <c r="I350" s="7">
        <v>2.4380000000000002</v>
      </c>
      <c r="J350" s="7">
        <v>12.15</v>
      </c>
      <c r="K350" s="9">
        <v>304.39999999999998</v>
      </c>
      <c r="L350" s="7">
        <v>1035.4000000000001</v>
      </c>
      <c r="M350" s="6">
        <f t="shared" si="33"/>
        <v>0</v>
      </c>
      <c r="N350" s="6">
        <f t="shared" si="34"/>
        <v>0</v>
      </c>
      <c r="O350" s="6">
        <f t="shared" si="35"/>
        <v>1</v>
      </c>
    </row>
    <row r="351" spans="1:15">
      <c r="A351" s="4">
        <v>45642</v>
      </c>
      <c r="B351" s="6">
        <f t="shared" si="30"/>
        <v>16</v>
      </c>
      <c r="C351" s="6">
        <f t="shared" si="31"/>
        <v>12</v>
      </c>
      <c r="D351" s="6">
        <f t="shared" si="32"/>
        <v>2024</v>
      </c>
      <c r="E351" s="7">
        <v>3.403</v>
      </c>
      <c r="F351" s="7">
        <v>7.08</v>
      </c>
      <c r="G351" s="7">
        <v>0.27600000000000002</v>
      </c>
      <c r="H351" s="8">
        <v>2.2000000000000002</v>
      </c>
      <c r="I351" s="7">
        <v>6.3049999999999997</v>
      </c>
      <c r="J351" s="7">
        <v>22.68</v>
      </c>
      <c r="K351" s="9">
        <v>272.8</v>
      </c>
      <c r="L351" s="7">
        <v>1011.8</v>
      </c>
      <c r="M351" s="6">
        <f t="shared" si="33"/>
        <v>1</v>
      </c>
      <c r="N351" s="6">
        <f t="shared" si="34"/>
        <v>1</v>
      </c>
      <c r="O351" s="6">
        <f t="shared" si="35"/>
        <v>0</v>
      </c>
    </row>
    <row r="352" spans="1:15">
      <c r="A352" s="4">
        <v>45643</v>
      </c>
      <c r="B352" s="6">
        <f t="shared" si="30"/>
        <v>17</v>
      </c>
      <c r="C352" s="6">
        <f t="shared" si="31"/>
        <v>12</v>
      </c>
      <c r="D352" s="6">
        <f t="shared" si="32"/>
        <v>2024</v>
      </c>
      <c r="E352" s="7">
        <v>-2.8940000000000001</v>
      </c>
      <c r="F352" s="7">
        <v>1.085</v>
      </c>
      <c r="G352" s="7">
        <v>-4.4000000000000004</v>
      </c>
      <c r="H352" s="8">
        <v>2.1</v>
      </c>
      <c r="I352" s="7">
        <v>4.28</v>
      </c>
      <c r="J352" s="7">
        <v>16.54</v>
      </c>
      <c r="K352" s="9">
        <v>269.60000000000002</v>
      </c>
      <c r="L352" s="7">
        <v>999.07</v>
      </c>
      <c r="M352" s="6">
        <f t="shared" si="33"/>
        <v>1</v>
      </c>
      <c r="N352" s="6">
        <f t="shared" si="34"/>
        <v>1</v>
      </c>
      <c r="O352" s="6">
        <f t="shared" si="35"/>
        <v>1</v>
      </c>
    </row>
    <row r="353" spans="1:15">
      <c r="A353" s="4">
        <v>45644</v>
      </c>
      <c r="B353" s="6">
        <f t="shared" si="30"/>
        <v>18</v>
      </c>
      <c r="C353" s="6">
        <f t="shared" si="31"/>
        <v>12</v>
      </c>
      <c r="D353" s="6">
        <f t="shared" si="32"/>
        <v>2024</v>
      </c>
      <c r="E353" s="7">
        <v>-2.9910000000000001</v>
      </c>
      <c r="F353" s="7">
        <v>-0.33100000000000002</v>
      </c>
      <c r="G353" s="7">
        <v>-6.734</v>
      </c>
      <c r="H353" s="8">
        <v>4</v>
      </c>
      <c r="I353" s="7">
        <v>2.6779999999999999</v>
      </c>
      <c r="J353" s="7">
        <v>14.64</v>
      </c>
      <c r="K353" s="9">
        <v>308.3</v>
      </c>
      <c r="L353" s="7">
        <v>991.74</v>
      </c>
      <c r="M353" s="6">
        <f t="shared" si="33"/>
        <v>1</v>
      </c>
      <c r="N353" s="6">
        <f t="shared" si="34"/>
        <v>1</v>
      </c>
      <c r="O353" s="6">
        <f t="shared" si="35"/>
        <v>1</v>
      </c>
    </row>
    <row r="354" spans="1:15">
      <c r="A354" s="4">
        <v>45645</v>
      </c>
      <c r="B354" s="6">
        <f t="shared" si="30"/>
        <v>19</v>
      </c>
      <c r="C354" s="6">
        <f t="shared" si="31"/>
        <v>12</v>
      </c>
      <c r="D354" s="6">
        <f t="shared" si="32"/>
        <v>2024</v>
      </c>
      <c r="E354" s="7">
        <v>-5.2519999999999998</v>
      </c>
      <c r="F354" s="7">
        <v>-0.39300000000000002</v>
      </c>
      <c r="G354" s="7">
        <v>-10.93</v>
      </c>
      <c r="H354" s="8">
        <v>0</v>
      </c>
      <c r="I354" s="7">
        <v>2.8860000000000001</v>
      </c>
      <c r="J354" s="7">
        <v>14.14</v>
      </c>
      <c r="K354" s="9">
        <v>15.14</v>
      </c>
      <c r="L354" s="7">
        <v>995.22</v>
      </c>
      <c r="M354" s="6">
        <f t="shared" si="33"/>
        <v>0</v>
      </c>
      <c r="N354" s="6">
        <f t="shared" si="34"/>
        <v>0</v>
      </c>
      <c r="O354" s="6">
        <f t="shared" si="35"/>
        <v>1</v>
      </c>
    </row>
    <row r="355" spans="1:15">
      <c r="A355" s="4">
        <v>45646</v>
      </c>
      <c r="B355" s="6">
        <f t="shared" si="30"/>
        <v>20</v>
      </c>
      <c r="C355" s="6">
        <f t="shared" si="31"/>
        <v>12</v>
      </c>
      <c r="D355" s="6">
        <f t="shared" si="32"/>
        <v>2024</v>
      </c>
      <c r="E355" s="7">
        <v>-5.0140000000000002</v>
      </c>
      <c r="F355" s="7">
        <v>0.501</v>
      </c>
      <c r="G355" s="7">
        <v>-13.44</v>
      </c>
      <c r="H355" s="8">
        <v>0.5</v>
      </c>
      <c r="I355" s="7">
        <v>3.0430000000000001</v>
      </c>
      <c r="J355" s="7">
        <v>13.22</v>
      </c>
      <c r="K355" s="9">
        <v>42.7</v>
      </c>
      <c r="L355" s="7">
        <v>1000.5</v>
      </c>
      <c r="M355" s="6">
        <f t="shared" si="33"/>
        <v>1</v>
      </c>
      <c r="N355" s="6">
        <f t="shared" si="34"/>
        <v>0</v>
      </c>
      <c r="O355" s="6">
        <f t="shared" si="35"/>
        <v>1</v>
      </c>
    </row>
    <row r="356" spans="1:15">
      <c r="A356" s="4">
        <v>45647</v>
      </c>
      <c r="B356" s="6">
        <f t="shared" si="30"/>
        <v>21</v>
      </c>
      <c r="C356" s="6">
        <f t="shared" si="31"/>
        <v>12</v>
      </c>
      <c r="D356" s="6">
        <f t="shared" si="32"/>
        <v>2024</v>
      </c>
      <c r="E356" s="7">
        <v>6.3E-2</v>
      </c>
      <c r="F356" s="7">
        <v>0.61699999999999999</v>
      </c>
      <c r="G356" s="7">
        <v>-6.9080000000000004</v>
      </c>
      <c r="H356" s="8">
        <v>0.1</v>
      </c>
      <c r="I356" s="7">
        <v>2.3370000000000002</v>
      </c>
      <c r="J356" s="7">
        <v>10.79</v>
      </c>
      <c r="K356" s="9">
        <v>18.02</v>
      </c>
      <c r="L356" s="7">
        <v>1003.4</v>
      </c>
      <c r="M356" s="6">
        <f t="shared" si="33"/>
        <v>0</v>
      </c>
      <c r="N356" s="6">
        <f t="shared" si="34"/>
        <v>0</v>
      </c>
      <c r="O356" s="6">
        <f t="shared" si="35"/>
        <v>1</v>
      </c>
    </row>
    <row r="357" spans="1:15">
      <c r="A357" s="4">
        <v>45648</v>
      </c>
      <c r="B357" s="6">
        <f t="shared" si="30"/>
        <v>22</v>
      </c>
      <c r="C357" s="6">
        <f t="shared" si="31"/>
        <v>12</v>
      </c>
      <c r="D357" s="6">
        <f t="shared" si="32"/>
        <v>2024</v>
      </c>
      <c r="E357" s="7">
        <v>-0.16200000000000001</v>
      </c>
      <c r="F357" s="7">
        <v>0.96199999999999997</v>
      </c>
      <c r="G357" s="7">
        <v>-0.61199999999999999</v>
      </c>
      <c r="H357" s="8">
        <v>0</v>
      </c>
      <c r="I357" s="7">
        <v>3.8239999999999998</v>
      </c>
      <c r="J357" s="7">
        <v>18.829999999999998</v>
      </c>
      <c r="K357" s="9">
        <v>4.0570000000000004</v>
      </c>
      <c r="L357" s="7">
        <v>1006.3</v>
      </c>
      <c r="M357" s="6">
        <f t="shared" si="33"/>
        <v>0</v>
      </c>
      <c r="N357" s="6">
        <f t="shared" si="34"/>
        <v>0</v>
      </c>
      <c r="O357" s="6">
        <f t="shared" si="35"/>
        <v>1</v>
      </c>
    </row>
    <row r="358" spans="1:15">
      <c r="A358" s="4">
        <v>45649</v>
      </c>
      <c r="B358" s="6">
        <f t="shared" si="30"/>
        <v>23</v>
      </c>
      <c r="C358" s="6">
        <f t="shared" si="31"/>
        <v>12</v>
      </c>
      <c r="D358" s="6">
        <f t="shared" si="32"/>
        <v>2024</v>
      </c>
      <c r="E358" s="7">
        <v>-0.38900000000000001</v>
      </c>
      <c r="F358" s="7">
        <v>1.345</v>
      </c>
      <c r="G358" s="7">
        <v>-2.9620000000000002</v>
      </c>
      <c r="H358" s="8">
        <v>0</v>
      </c>
      <c r="I358" s="7">
        <v>7.82</v>
      </c>
      <c r="J358" s="7">
        <v>24.74</v>
      </c>
      <c r="K358" s="9">
        <v>5.4820000000000002</v>
      </c>
      <c r="L358" s="7">
        <v>1011.9</v>
      </c>
      <c r="M358" s="6">
        <f t="shared" si="33"/>
        <v>0</v>
      </c>
      <c r="N358" s="6">
        <f t="shared" si="34"/>
        <v>0</v>
      </c>
      <c r="O358" s="6">
        <f t="shared" si="35"/>
        <v>1</v>
      </c>
    </row>
    <row r="359" spans="1:15">
      <c r="A359" s="4">
        <v>45650</v>
      </c>
      <c r="B359" s="6">
        <f t="shared" si="30"/>
        <v>24</v>
      </c>
      <c r="C359" s="6">
        <f t="shared" si="31"/>
        <v>12</v>
      </c>
      <c r="D359" s="6">
        <f t="shared" si="32"/>
        <v>2024</v>
      </c>
      <c r="E359" s="7">
        <v>-1.159</v>
      </c>
      <c r="F359" s="7">
        <v>0.87</v>
      </c>
      <c r="G359" s="7">
        <v>-2.9329999999999998</v>
      </c>
      <c r="H359" s="8">
        <v>0</v>
      </c>
      <c r="I359" s="7">
        <v>4.2560000000000002</v>
      </c>
      <c r="J359" s="7">
        <v>18.59</v>
      </c>
      <c r="K359" s="9">
        <v>356.4</v>
      </c>
      <c r="L359" s="7">
        <v>1019.8</v>
      </c>
      <c r="M359" s="6">
        <f t="shared" si="33"/>
        <v>0</v>
      </c>
      <c r="N359" s="6">
        <f t="shared" si="34"/>
        <v>0</v>
      </c>
      <c r="O359" s="6">
        <f t="shared" si="35"/>
        <v>1</v>
      </c>
    </row>
    <row r="360" spans="1:15">
      <c r="A360" s="4">
        <v>45651</v>
      </c>
      <c r="B360" s="6">
        <f t="shared" si="30"/>
        <v>25</v>
      </c>
      <c r="C360" s="6">
        <f t="shared" si="31"/>
        <v>12</v>
      </c>
      <c r="D360" s="6">
        <f t="shared" si="32"/>
        <v>2024</v>
      </c>
      <c r="E360" s="7">
        <v>-3.4580000000000002</v>
      </c>
      <c r="F360" s="7">
        <v>1.2589999999999999</v>
      </c>
      <c r="G360" s="7">
        <v>-3.5169999999999999</v>
      </c>
      <c r="H360" s="8">
        <v>0</v>
      </c>
      <c r="I360" s="7">
        <v>2.032</v>
      </c>
      <c r="J360" s="7">
        <v>10.36</v>
      </c>
      <c r="K360" s="9">
        <v>302.5</v>
      </c>
      <c r="L360" s="7">
        <v>1028.7</v>
      </c>
      <c r="M360" s="6">
        <f t="shared" si="33"/>
        <v>0</v>
      </c>
      <c r="N360" s="6">
        <f t="shared" si="34"/>
        <v>0</v>
      </c>
      <c r="O360" s="6">
        <f t="shared" si="35"/>
        <v>1</v>
      </c>
    </row>
    <row r="361" spans="1:15">
      <c r="A361" s="4">
        <v>45652</v>
      </c>
      <c r="B361" s="6">
        <f t="shared" si="30"/>
        <v>26</v>
      </c>
      <c r="C361" s="6">
        <f t="shared" si="31"/>
        <v>12</v>
      </c>
      <c r="D361" s="6">
        <f t="shared" si="32"/>
        <v>2024</v>
      </c>
      <c r="E361" s="7">
        <v>-4.4530000000000003</v>
      </c>
      <c r="F361" s="7">
        <v>2.7189999999999999</v>
      </c>
      <c r="G361" s="7">
        <v>-10.77</v>
      </c>
      <c r="H361" s="8">
        <v>0</v>
      </c>
      <c r="I361" s="7">
        <v>1.4059999999999999</v>
      </c>
      <c r="J361" s="7">
        <v>12.22</v>
      </c>
      <c r="K361" s="9">
        <v>196.5</v>
      </c>
      <c r="L361" s="7">
        <v>1027.5999999999999</v>
      </c>
      <c r="M361" s="6">
        <f t="shared" si="33"/>
        <v>0</v>
      </c>
      <c r="N361" s="6">
        <f t="shared" si="34"/>
        <v>0</v>
      </c>
      <c r="O361" s="6">
        <f t="shared" si="35"/>
        <v>1</v>
      </c>
    </row>
    <row r="362" spans="1:15">
      <c r="A362" s="4">
        <v>45653</v>
      </c>
      <c r="B362" s="6">
        <f t="shared" si="30"/>
        <v>27</v>
      </c>
      <c r="C362" s="6">
        <f t="shared" si="31"/>
        <v>12</v>
      </c>
      <c r="D362" s="6">
        <f t="shared" si="32"/>
        <v>2024</v>
      </c>
      <c r="E362" s="7">
        <v>2.8370000000000002</v>
      </c>
      <c r="F362" s="7">
        <v>3.726</v>
      </c>
      <c r="G362" s="7">
        <v>-9.57</v>
      </c>
      <c r="H362" s="8">
        <v>7.4</v>
      </c>
      <c r="I362" s="7">
        <v>4.3440000000000003</v>
      </c>
      <c r="J362" s="7">
        <v>16.47</v>
      </c>
      <c r="K362" s="9">
        <v>169</v>
      </c>
      <c r="L362" s="7">
        <v>1016.3</v>
      </c>
      <c r="M362" s="6">
        <f t="shared" si="33"/>
        <v>1</v>
      </c>
      <c r="N362" s="6">
        <f t="shared" si="34"/>
        <v>1</v>
      </c>
      <c r="O362" s="6">
        <f t="shared" si="35"/>
        <v>1</v>
      </c>
    </row>
    <row r="363" spans="1:15">
      <c r="A363" s="4">
        <v>45654</v>
      </c>
      <c r="B363" s="6">
        <f t="shared" si="30"/>
        <v>28</v>
      </c>
      <c r="C363" s="6">
        <f t="shared" si="31"/>
        <v>12</v>
      </c>
      <c r="D363" s="6">
        <f t="shared" si="32"/>
        <v>2024</v>
      </c>
      <c r="E363" s="7">
        <v>4.3520000000000003</v>
      </c>
      <c r="F363" s="7">
        <v>6.5110000000000001</v>
      </c>
      <c r="G363" s="7">
        <v>2.2200000000000002</v>
      </c>
      <c r="H363" s="8">
        <v>0.6</v>
      </c>
      <c r="I363" s="7">
        <v>1.165</v>
      </c>
      <c r="J363" s="7">
        <v>6.5739999999999998</v>
      </c>
      <c r="K363" s="9">
        <v>124.5</v>
      </c>
      <c r="L363" s="7">
        <v>1013.5</v>
      </c>
      <c r="M363" s="6">
        <f t="shared" si="33"/>
        <v>1</v>
      </c>
      <c r="N363" s="6">
        <f t="shared" si="34"/>
        <v>0</v>
      </c>
      <c r="O363" s="6">
        <f t="shared" si="35"/>
        <v>0</v>
      </c>
    </row>
    <row r="364" spans="1:15">
      <c r="A364" s="4">
        <v>45655</v>
      </c>
      <c r="B364" s="6">
        <f t="shared" si="30"/>
        <v>29</v>
      </c>
      <c r="C364" s="6">
        <f t="shared" si="31"/>
        <v>12</v>
      </c>
      <c r="D364" s="6">
        <f t="shared" si="32"/>
        <v>2024</v>
      </c>
      <c r="E364" s="7">
        <v>6.9690000000000003</v>
      </c>
      <c r="F364" s="7">
        <v>8.08</v>
      </c>
      <c r="G364" s="7">
        <v>3.718</v>
      </c>
      <c r="H364" s="8">
        <v>0.9</v>
      </c>
      <c r="I364" s="7">
        <v>0.97799999999999998</v>
      </c>
      <c r="J364" s="7">
        <v>4.117</v>
      </c>
      <c r="K364" s="9">
        <v>37.99</v>
      </c>
      <c r="L364" s="7">
        <v>1020</v>
      </c>
      <c r="M364" s="6">
        <f t="shared" si="33"/>
        <v>1</v>
      </c>
      <c r="N364" s="6">
        <f t="shared" si="34"/>
        <v>0</v>
      </c>
      <c r="O364" s="6">
        <f t="shared" si="35"/>
        <v>0</v>
      </c>
    </row>
    <row r="365" spans="1:15">
      <c r="A365" s="4">
        <v>45656</v>
      </c>
      <c r="B365" s="6">
        <f t="shared" si="30"/>
        <v>30</v>
      </c>
      <c r="C365" s="6">
        <f t="shared" si="31"/>
        <v>12</v>
      </c>
      <c r="D365" s="6">
        <f t="shared" si="32"/>
        <v>2024</v>
      </c>
      <c r="E365" s="7">
        <v>6.09</v>
      </c>
      <c r="F365" s="7">
        <v>6.27</v>
      </c>
      <c r="G365" s="7">
        <v>5.6639999999999997</v>
      </c>
      <c r="H365" s="8">
        <v>0</v>
      </c>
      <c r="I365" s="7">
        <v>2.2949999999999999</v>
      </c>
      <c r="J365" s="7">
        <v>9.66</v>
      </c>
      <c r="K365" s="9">
        <v>61.79</v>
      </c>
      <c r="L365" s="7">
        <v>1023.7</v>
      </c>
      <c r="M365" s="6">
        <f t="shared" si="33"/>
        <v>0</v>
      </c>
      <c r="N365" s="6">
        <f t="shared" si="34"/>
        <v>0</v>
      </c>
      <c r="O365" s="6">
        <f t="shared" si="35"/>
        <v>0</v>
      </c>
    </row>
    <row r="366" spans="1:15">
      <c r="A366" s="4">
        <v>45657</v>
      </c>
      <c r="B366" s="6">
        <f t="shared" si="30"/>
        <v>31</v>
      </c>
      <c r="C366" s="6">
        <f t="shared" si="31"/>
        <v>12</v>
      </c>
      <c r="D366" s="6">
        <f t="shared" si="32"/>
        <v>2024</v>
      </c>
      <c r="E366" s="7">
        <v>4.9240000000000004</v>
      </c>
      <c r="F366" s="7">
        <v>6.351</v>
      </c>
      <c r="G366" s="7">
        <v>3.8420000000000001</v>
      </c>
      <c r="H366" s="8">
        <v>0</v>
      </c>
      <c r="I366" s="7">
        <v>1.1759999999999999</v>
      </c>
      <c r="J366" s="7">
        <v>10.66</v>
      </c>
      <c r="K366" s="9">
        <v>36.9</v>
      </c>
      <c r="L366" s="7">
        <v>1026.4000000000001</v>
      </c>
      <c r="M366" s="6">
        <f t="shared" si="33"/>
        <v>0</v>
      </c>
      <c r="N366" s="6">
        <f t="shared" si="34"/>
        <v>0</v>
      </c>
      <c r="O366" s="6">
        <f t="shared" si="35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"/>
  <sheetViews>
    <sheetView showGridLines="0" workbookViewId="0">
      <selection activeCell="X12" sqref="X12"/>
    </sheetView>
  </sheetViews>
  <sheetFormatPr defaultRowHeight="12"/>
  <cols>
    <col min="1" max="1" width="12.36328125" bestFit="1" customWidth="1"/>
    <col min="2" max="2" width="7.81640625" bestFit="1" customWidth="1"/>
    <col min="3" max="3" width="7.36328125" bestFit="1" customWidth="1"/>
    <col min="4" max="4" width="9.453125" bestFit="1" customWidth="1"/>
    <col min="5" max="6" width="7" bestFit="1" customWidth="1"/>
    <col min="7" max="7" width="9.453125" bestFit="1" customWidth="1"/>
    <col min="8" max="9" width="6.6328125" bestFit="1" customWidth="1"/>
    <col min="10" max="10" width="7.1796875" bestFit="1" customWidth="1"/>
    <col min="11" max="11" width="10.26953125" bestFit="1" customWidth="1"/>
    <col min="12" max="12" width="7.54296875" bestFit="1" customWidth="1"/>
    <col min="13" max="13" width="7.453125" bestFit="1" customWidth="1"/>
    <col min="14" max="14" width="6.36328125" bestFit="1" customWidth="1"/>
    <col min="15" max="15" width="11.7265625" bestFit="1" customWidth="1"/>
    <col min="16" max="17" width="8.6328125" bestFit="1" customWidth="1"/>
  </cols>
  <sheetData>
    <row r="1" spans="1:17" s="17" customFormat="1" ht="14.6">
      <c r="A1" s="17" t="s">
        <v>70</v>
      </c>
    </row>
    <row r="2" spans="1:17" s="17" customFormat="1" ht="14.6">
      <c r="A2" s="17" t="s">
        <v>65</v>
      </c>
    </row>
    <row r="4" spans="1:17">
      <c r="B4" s="10" t="s">
        <v>48</v>
      </c>
    </row>
    <row r="5" spans="1:17" s="1" customFormat="1" ht="36">
      <c r="A5" s="12" t="s">
        <v>46</v>
      </c>
      <c r="B5" s="1" t="s">
        <v>53</v>
      </c>
      <c r="C5" s="13" t="s">
        <v>54</v>
      </c>
      <c r="D5" s="13" t="s">
        <v>55</v>
      </c>
      <c r="E5" s="13" t="s">
        <v>56</v>
      </c>
      <c r="F5" s="13" t="s">
        <v>57</v>
      </c>
      <c r="G5" s="13" t="s">
        <v>58</v>
      </c>
      <c r="H5" s="13" t="s">
        <v>59</v>
      </c>
      <c r="I5" s="13" t="s">
        <v>60</v>
      </c>
      <c r="J5" s="13" t="s">
        <v>52</v>
      </c>
      <c r="K5" s="13" t="s">
        <v>49</v>
      </c>
      <c r="L5" s="13" t="s">
        <v>50</v>
      </c>
      <c r="M5" s="13" t="s">
        <v>51</v>
      </c>
      <c r="N5" s="13" t="s">
        <v>61</v>
      </c>
      <c r="O5" s="13" t="s">
        <v>62</v>
      </c>
      <c r="P5" s="13" t="s">
        <v>63</v>
      </c>
      <c r="Q5" s="13" t="s">
        <v>64</v>
      </c>
    </row>
    <row r="6" spans="1:17">
      <c r="A6" s="11">
        <v>2024</v>
      </c>
      <c r="B6" s="7">
        <v>1014.3130958904113</v>
      </c>
      <c r="C6" s="7">
        <v>9.2914876712328649</v>
      </c>
      <c r="D6" s="7">
        <v>14.059197260273985</v>
      </c>
      <c r="E6" s="7">
        <v>29.9</v>
      </c>
      <c r="F6" s="7">
        <v>-1.2669999999999999</v>
      </c>
      <c r="G6" s="7">
        <v>4.726627397260275</v>
      </c>
      <c r="H6" s="7">
        <v>18.440000000000001</v>
      </c>
      <c r="I6" s="7">
        <v>-13.44</v>
      </c>
      <c r="J6" s="22">
        <v>93</v>
      </c>
      <c r="K6" s="22">
        <v>536.50000000000023</v>
      </c>
      <c r="L6" s="22">
        <v>160</v>
      </c>
      <c r="M6" s="22">
        <v>109</v>
      </c>
      <c r="N6" s="7">
        <v>26.5</v>
      </c>
      <c r="O6" s="7">
        <v>3.925626274733637</v>
      </c>
      <c r="P6" s="7">
        <v>11.27</v>
      </c>
      <c r="Q6" s="14">
        <v>33.14</v>
      </c>
    </row>
    <row r="7" spans="1:17">
      <c r="A7" s="15">
        <v>1</v>
      </c>
      <c r="B7" s="7">
        <v>1015.5096774193551</v>
      </c>
      <c r="C7" s="7">
        <v>1.324483870967742</v>
      </c>
      <c r="D7" s="7">
        <v>4.2583548387096775</v>
      </c>
      <c r="E7" s="7">
        <v>10.09</v>
      </c>
      <c r="F7" s="7">
        <v>-0.58499999999999996</v>
      </c>
      <c r="G7" s="7">
        <v>-1.6745161290322581</v>
      </c>
      <c r="H7" s="7">
        <v>4.3419999999999996</v>
      </c>
      <c r="I7" s="7">
        <v>-11.34</v>
      </c>
      <c r="J7" s="22">
        <v>22</v>
      </c>
      <c r="K7" s="22">
        <v>71.400000000000006</v>
      </c>
      <c r="L7" s="22">
        <v>17</v>
      </c>
      <c r="M7" s="22">
        <v>12</v>
      </c>
      <c r="N7" s="7">
        <v>17.8</v>
      </c>
      <c r="O7" s="7">
        <v>3.5161326164874547</v>
      </c>
      <c r="P7" s="7">
        <v>6.8854618055555568</v>
      </c>
      <c r="Q7" s="14">
        <v>28.26</v>
      </c>
    </row>
    <row r="8" spans="1:17">
      <c r="A8" s="15">
        <v>2</v>
      </c>
      <c r="B8" s="7">
        <v>1003.4885714285713</v>
      </c>
      <c r="C8" s="7">
        <v>3.4293571428571434</v>
      </c>
      <c r="D8" s="7">
        <v>6.6925357142857136</v>
      </c>
      <c r="E8" s="7">
        <v>11.43</v>
      </c>
      <c r="F8" s="7">
        <v>2.3570000000000002</v>
      </c>
      <c r="G8" s="7">
        <v>0.66114285714285714</v>
      </c>
      <c r="H8" s="7">
        <v>6.1</v>
      </c>
      <c r="I8" s="7">
        <v>-4.4630000000000001</v>
      </c>
      <c r="J8" s="22">
        <v>10</v>
      </c>
      <c r="K8" s="22">
        <v>74.7</v>
      </c>
      <c r="L8" s="22">
        <v>22</v>
      </c>
      <c r="M8" s="22">
        <v>18</v>
      </c>
      <c r="N8" s="7">
        <v>13</v>
      </c>
      <c r="O8" s="7">
        <v>4.4390997023809531</v>
      </c>
      <c r="P8" s="7">
        <v>8.26</v>
      </c>
      <c r="Q8" s="14">
        <v>33.1</v>
      </c>
    </row>
    <row r="9" spans="1:17">
      <c r="A9" s="15">
        <v>3</v>
      </c>
      <c r="B9" s="7">
        <v>1016.7019354838708</v>
      </c>
      <c r="C9" s="7">
        <v>6.1072580645161292</v>
      </c>
      <c r="D9" s="7">
        <v>10.887096774193546</v>
      </c>
      <c r="E9" s="7">
        <v>17.71</v>
      </c>
      <c r="F9" s="7">
        <v>5.6369999999999996</v>
      </c>
      <c r="G9" s="7">
        <v>2.0143548387096777</v>
      </c>
      <c r="H9" s="7">
        <v>9.31</v>
      </c>
      <c r="I9" s="7">
        <v>-5.9329999999999998</v>
      </c>
      <c r="J9" s="22">
        <v>10</v>
      </c>
      <c r="K9" s="22">
        <v>45.9</v>
      </c>
      <c r="L9" s="22">
        <v>14</v>
      </c>
      <c r="M9" s="22">
        <v>12</v>
      </c>
      <c r="N9" s="7">
        <v>8.6999999999999993</v>
      </c>
      <c r="O9" s="7">
        <v>4.7880967741935478</v>
      </c>
      <c r="P9" s="7">
        <v>9.4600000000000009</v>
      </c>
      <c r="Q9" s="14">
        <v>29.68</v>
      </c>
    </row>
    <row r="10" spans="1:17">
      <c r="A10" s="15">
        <v>4</v>
      </c>
      <c r="B10" s="7">
        <v>1019.7233333333334</v>
      </c>
      <c r="C10" s="7">
        <v>9.1015000000000033</v>
      </c>
      <c r="D10" s="7">
        <v>15.401666666666666</v>
      </c>
      <c r="E10" s="7">
        <v>20.43</v>
      </c>
      <c r="F10" s="7">
        <v>9.52</v>
      </c>
      <c r="G10" s="7">
        <v>2.8312666666666666</v>
      </c>
      <c r="H10" s="7">
        <v>7.9</v>
      </c>
      <c r="I10" s="7">
        <v>-1.873</v>
      </c>
      <c r="J10" s="22">
        <v>5</v>
      </c>
      <c r="K10" s="22">
        <v>25.899999999999995</v>
      </c>
      <c r="L10" s="22">
        <v>7</v>
      </c>
      <c r="M10" s="22">
        <v>6</v>
      </c>
      <c r="N10" s="7">
        <v>7.1</v>
      </c>
      <c r="O10" s="7">
        <v>4.0690333333333335</v>
      </c>
      <c r="P10" s="7">
        <v>7.77</v>
      </c>
      <c r="Q10" s="14">
        <v>23.94</v>
      </c>
    </row>
    <row r="11" spans="1:17">
      <c r="A11" s="15">
        <v>5</v>
      </c>
      <c r="B11" s="7">
        <v>1017.7258064516126</v>
      </c>
      <c r="C11" s="7">
        <v>11.081032258064516</v>
      </c>
      <c r="D11" s="7">
        <v>17.021290322580647</v>
      </c>
      <c r="E11" s="7">
        <v>27.81</v>
      </c>
      <c r="F11" s="7">
        <v>9.33</v>
      </c>
      <c r="G11" s="7">
        <v>4.928129032258064</v>
      </c>
      <c r="H11" s="7">
        <v>12.04</v>
      </c>
      <c r="I11" s="7">
        <v>-2.6219999999999999</v>
      </c>
      <c r="J11" s="22">
        <v>3</v>
      </c>
      <c r="K11" s="22">
        <v>21.799999999999997</v>
      </c>
      <c r="L11" s="22">
        <v>7</v>
      </c>
      <c r="M11" s="22">
        <v>5</v>
      </c>
      <c r="N11" s="7">
        <v>10.1</v>
      </c>
      <c r="O11" s="7">
        <v>3.4838158602150542</v>
      </c>
      <c r="P11" s="7">
        <v>6.5609999999999999</v>
      </c>
      <c r="Q11" s="14">
        <v>23.77</v>
      </c>
    </row>
    <row r="12" spans="1:17">
      <c r="A12" s="15">
        <v>6</v>
      </c>
      <c r="B12" s="7">
        <v>1017.8166666666669</v>
      </c>
      <c r="C12" s="7">
        <v>16.069333333333336</v>
      </c>
      <c r="D12" s="7">
        <v>22.803666666666668</v>
      </c>
      <c r="E12" s="7">
        <v>28.64</v>
      </c>
      <c r="F12" s="7">
        <v>14.85</v>
      </c>
      <c r="G12" s="7">
        <v>8.923233333333334</v>
      </c>
      <c r="H12" s="7">
        <v>13.71</v>
      </c>
      <c r="I12" s="7">
        <v>5.2729999999999997</v>
      </c>
      <c r="J12" s="22">
        <v>0</v>
      </c>
      <c r="K12" s="22">
        <v>14.7</v>
      </c>
      <c r="L12" s="22">
        <v>6</v>
      </c>
      <c r="M12" s="22">
        <v>3</v>
      </c>
      <c r="N12" s="7">
        <v>8.4</v>
      </c>
      <c r="O12" s="7">
        <v>3.4635736111111104</v>
      </c>
      <c r="P12" s="7">
        <v>7.3442083333333343</v>
      </c>
      <c r="Q12" s="14">
        <v>23.18</v>
      </c>
    </row>
    <row r="13" spans="1:17">
      <c r="A13" s="15">
        <v>7</v>
      </c>
      <c r="B13" s="7">
        <v>1015.7903225806451</v>
      </c>
      <c r="C13" s="7">
        <v>17.986129032258063</v>
      </c>
      <c r="D13" s="7">
        <v>23.935806451612908</v>
      </c>
      <c r="E13" s="7">
        <v>29.9</v>
      </c>
      <c r="F13" s="7">
        <v>18.96</v>
      </c>
      <c r="G13" s="7">
        <v>12.434516129032257</v>
      </c>
      <c r="H13" s="7">
        <v>16.899999999999999</v>
      </c>
      <c r="I13" s="7">
        <v>7.17</v>
      </c>
      <c r="J13" s="22">
        <v>0</v>
      </c>
      <c r="K13" s="22">
        <v>22.300000000000004</v>
      </c>
      <c r="L13" s="22">
        <v>11</v>
      </c>
      <c r="M13" s="22">
        <v>8</v>
      </c>
      <c r="N13" s="7">
        <v>4.7</v>
      </c>
      <c r="O13" s="7">
        <v>4.1208294130824372</v>
      </c>
      <c r="P13" s="7">
        <v>9.32</v>
      </c>
      <c r="Q13" s="14">
        <v>28.39</v>
      </c>
    </row>
    <row r="14" spans="1:17">
      <c r="A14" s="15">
        <v>8</v>
      </c>
      <c r="B14" s="7">
        <v>1014.6161290322582</v>
      </c>
      <c r="C14" s="7">
        <v>15.974516129032263</v>
      </c>
      <c r="D14" s="7">
        <v>21.038709677419359</v>
      </c>
      <c r="E14" s="7">
        <v>25.66</v>
      </c>
      <c r="F14" s="7">
        <v>17.59</v>
      </c>
      <c r="G14" s="7">
        <v>11.27735483870968</v>
      </c>
      <c r="H14" s="7">
        <v>18.440000000000001</v>
      </c>
      <c r="I14" s="7">
        <v>4.7380000000000004</v>
      </c>
      <c r="J14" s="22">
        <v>0</v>
      </c>
      <c r="K14" s="22">
        <v>81.699999999999989</v>
      </c>
      <c r="L14" s="22">
        <v>21</v>
      </c>
      <c r="M14" s="22">
        <v>13</v>
      </c>
      <c r="N14" s="7">
        <v>26.5</v>
      </c>
      <c r="O14" s="7">
        <v>4.0980322580645163</v>
      </c>
      <c r="P14" s="7">
        <v>7.54</v>
      </c>
      <c r="Q14" s="14">
        <v>25.47</v>
      </c>
    </row>
    <row r="15" spans="1:17">
      <c r="A15" s="15">
        <v>9</v>
      </c>
      <c r="B15" s="7">
        <v>1015.1033333333332</v>
      </c>
      <c r="C15" s="7">
        <v>13.809666666666669</v>
      </c>
      <c r="D15" s="7">
        <v>19.209000000000003</v>
      </c>
      <c r="E15" s="7">
        <v>23.04</v>
      </c>
      <c r="F15" s="7">
        <v>13.22</v>
      </c>
      <c r="G15" s="7">
        <v>9.2867333333333324</v>
      </c>
      <c r="H15" s="7">
        <v>15.93</v>
      </c>
      <c r="I15" s="7">
        <v>3.8029999999999999</v>
      </c>
      <c r="J15" s="22">
        <v>0</v>
      </c>
      <c r="K15" s="22">
        <v>36.299999999999997</v>
      </c>
      <c r="L15" s="22">
        <v>13</v>
      </c>
      <c r="M15" s="22">
        <v>9</v>
      </c>
      <c r="N15" s="7">
        <v>8.6</v>
      </c>
      <c r="O15" s="7">
        <v>3.6328583333333331</v>
      </c>
      <c r="P15" s="7">
        <v>8.0500000000000007</v>
      </c>
      <c r="Q15" s="14">
        <v>24.87</v>
      </c>
    </row>
    <row r="16" spans="1:17">
      <c r="A16" s="15">
        <v>10</v>
      </c>
      <c r="B16" s="7">
        <v>1013.1870967741935</v>
      </c>
      <c r="C16" s="7">
        <v>10.526806451612904</v>
      </c>
      <c r="D16" s="7">
        <v>15.128387096774192</v>
      </c>
      <c r="E16" s="7">
        <v>22.73</v>
      </c>
      <c r="F16" s="7">
        <v>10.31</v>
      </c>
      <c r="G16" s="7">
        <v>6.4499032258064535</v>
      </c>
      <c r="H16" s="7">
        <v>14.92</v>
      </c>
      <c r="I16" s="7">
        <v>-3.6120000000000001</v>
      </c>
      <c r="J16" s="22">
        <v>6</v>
      </c>
      <c r="K16" s="22">
        <v>53.7</v>
      </c>
      <c r="L16" s="22">
        <v>14</v>
      </c>
      <c r="M16" s="22">
        <v>8</v>
      </c>
      <c r="N16" s="7">
        <v>14.8</v>
      </c>
      <c r="O16" s="7">
        <v>3.9036129032258065</v>
      </c>
      <c r="P16" s="7">
        <v>6.4939999999999998</v>
      </c>
      <c r="Q16" s="14">
        <v>24.11</v>
      </c>
    </row>
    <row r="17" spans="1:17">
      <c r="A17" s="15">
        <v>11</v>
      </c>
      <c r="B17" s="7">
        <v>1006.0069999999999</v>
      </c>
      <c r="C17" s="7">
        <v>5.3617666666666652</v>
      </c>
      <c r="D17" s="7">
        <v>8.7469666666666672</v>
      </c>
      <c r="E17" s="7">
        <v>17.63</v>
      </c>
      <c r="F17" s="7">
        <v>-0.39100000000000001</v>
      </c>
      <c r="G17" s="7">
        <v>2.4169</v>
      </c>
      <c r="H17" s="7">
        <v>13.53</v>
      </c>
      <c r="I17" s="7">
        <v>-6.5540000000000003</v>
      </c>
      <c r="J17" s="22">
        <v>12</v>
      </c>
      <c r="K17" s="22">
        <v>62.3</v>
      </c>
      <c r="L17" s="22">
        <v>16</v>
      </c>
      <c r="M17" s="22">
        <v>9</v>
      </c>
      <c r="N17" s="7">
        <v>15.2</v>
      </c>
      <c r="O17" s="7">
        <v>4.3417478009259263</v>
      </c>
      <c r="P17" s="7">
        <v>11.27</v>
      </c>
      <c r="Q17" s="14">
        <v>33.14</v>
      </c>
    </row>
    <row r="18" spans="1:17">
      <c r="A18" s="15">
        <v>12</v>
      </c>
      <c r="B18" s="7">
        <v>1015.0848387096776</v>
      </c>
      <c r="C18" s="7">
        <v>0.39019354838709691</v>
      </c>
      <c r="D18" s="7">
        <v>3.1941290322580635</v>
      </c>
      <c r="E18" s="7">
        <v>8.08</v>
      </c>
      <c r="F18" s="7">
        <v>-1.2669999999999999</v>
      </c>
      <c r="G18" s="7">
        <v>-3.0760967741935481</v>
      </c>
      <c r="H18" s="7">
        <v>5.6639999999999997</v>
      </c>
      <c r="I18" s="7">
        <v>-13.44</v>
      </c>
      <c r="J18" s="22">
        <v>25</v>
      </c>
      <c r="K18" s="22">
        <v>25.799999999999997</v>
      </c>
      <c r="L18" s="22">
        <v>12</v>
      </c>
      <c r="M18" s="22">
        <v>6</v>
      </c>
      <c r="N18" s="7">
        <v>7.4</v>
      </c>
      <c r="O18" s="7">
        <v>3.2940739247311837</v>
      </c>
      <c r="P18" s="7">
        <v>9.61</v>
      </c>
      <c r="Q18" s="14">
        <v>27.03</v>
      </c>
    </row>
    <row r="19" spans="1:17">
      <c r="A19" s="11" t="s">
        <v>47</v>
      </c>
      <c r="B19" s="7">
        <v>1014.3130958904113</v>
      </c>
      <c r="C19" s="7">
        <v>9.2914876712328649</v>
      </c>
      <c r="D19" s="7">
        <v>14.059197260273985</v>
      </c>
      <c r="E19" s="7">
        <v>29.9</v>
      </c>
      <c r="F19" s="7">
        <v>-1.2669999999999999</v>
      </c>
      <c r="G19" s="7">
        <v>4.726627397260275</v>
      </c>
      <c r="H19" s="7">
        <v>18.440000000000001</v>
      </c>
      <c r="I19" s="7">
        <v>-13.44</v>
      </c>
      <c r="J19" s="22">
        <v>93</v>
      </c>
      <c r="K19" s="22">
        <v>536.50000000000023</v>
      </c>
      <c r="L19" s="22">
        <v>160</v>
      </c>
      <c r="M19" s="22">
        <v>109</v>
      </c>
      <c r="N19" s="7">
        <v>26.5</v>
      </c>
      <c r="O19" s="7">
        <v>3.925626274733637</v>
      </c>
      <c r="P19" s="7">
        <v>11.27</v>
      </c>
      <c r="Q19" s="14">
        <v>33.14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Metadata</vt:lpstr>
      <vt:lpstr>Data</vt:lpstr>
      <vt:lpstr>Output - monthly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From The Weather Observer's Handbook by Stephen Burt (Cambridge University Press, 2024)</dc:title>
  <dc:creator>Stephen Burt</dc:creator>
  <dc:description>From The Weather Observer's Handbook by Stephen Burt (Cambridge University Press, 2012)</dc:description>
  <cp:lastModifiedBy>Stephen Burt</cp:lastModifiedBy>
  <dcterms:created xsi:type="dcterms:W3CDTF">2012-05-21T09:34:32Z</dcterms:created>
  <dcterms:modified xsi:type="dcterms:W3CDTF">2024-03-09T13:23:51Z</dcterms:modified>
</cp:coreProperties>
</file>