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8_{D85B150E-6751-4476-9328-3F0C6C252011}" xr6:coauthVersionLast="47" xr6:coauthVersionMax="47" xr10:uidLastSave="{00000000-0000-0000-0000-000000000000}"/>
  <bookViews>
    <workbookView xWindow="-103" yWindow="-103" windowWidth="33120" windowHeight="18000" xr2:uid="{00000000-000D-0000-FFFF-FFFF00000000}"/>
  </bookViews>
  <sheets>
    <sheet name="Figure 18.1" sheetId="6" r:id="rId1"/>
    <sheet name="Table 18.1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3" i="5" l="1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I6" i="5"/>
  <c r="I5" i="5"/>
  <c r="I4" i="5"/>
  <c r="I3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H3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G3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D39" i="5"/>
  <c r="E38" i="5"/>
  <c r="D38" i="5"/>
  <c r="C39" i="5"/>
  <c r="C38" i="5"/>
  <c r="E36" i="5"/>
  <c r="D35" i="5"/>
  <c r="C35" i="5"/>
  <c r="F36" i="5" l="1"/>
  <c r="G36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H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Excel function: Returns the day of the week corresponding to a date. The day is given as an integer, ranging from 1 (Sunday) to 7 (Saturday), by default.</t>
        </r>
      </text>
    </comment>
  </commentList>
</comments>
</file>

<file path=xl/sharedStrings.xml><?xml version="1.0" encoding="utf-8"?>
<sst xmlns="http://schemas.openxmlformats.org/spreadsheetml/2006/main" count="16" uniqueCount="16">
  <si>
    <t>Date</t>
  </si>
  <si>
    <t>Tmax</t>
  </si>
  <si>
    <t>Tmin</t>
  </si>
  <si>
    <t>Rain09-09</t>
  </si>
  <si>
    <t>Averages</t>
  </si>
  <si>
    <t>Total</t>
  </si>
  <si>
    <t>Maximum</t>
  </si>
  <si>
    <t>Minimum</t>
  </si>
  <si>
    <t>RainDay</t>
  </si>
  <si>
    <t>WetDay</t>
  </si>
  <si>
    <t>A</t>
  </si>
  <si>
    <t>B</t>
  </si>
  <si>
    <t>C</t>
  </si>
  <si>
    <t>D</t>
  </si>
  <si>
    <t>Weekday</t>
  </si>
  <si>
    <t>WeekNo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</si>
</sst>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"/>
    <numFmt numFmtId="165" formatCode="0.0"/>
  </numFmts>
  <fonts count="8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ont="1"/>
    <xf numFmtId="0" fontId="3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14" fontId="0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right"/>
    </xf>
    <xf numFmtId="0" fontId="5" fillId="0" borderId="0" xfId="0" applyFont="1"/>
    <xf numFmtId="0" fontId="6" fillId="0" borderId="0" xfId="0" applyFont="1"/>
    <xf numFmtId="14" fontId="0" fillId="0" borderId="0" xfId="0" applyNumberFormat="1" applyFont="1"/>
    <xf numFmtId="0" fontId="3" fillId="0" borderId="0" xfId="0" applyFont="1"/>
    <xf numFmtId="165" fontId="5" fillId="0" borderId="0" xfId="0" applyNumberFormat="1" applyFont="1"/>
    <xf numFmtId="164" fontId="5" fillId="0" borderId="0" xfId="0" applyNumberFormat="1" applyFont="1" applyAlignment="1">
      <alignment horizontal="center"/>
    </xf>
    <xf numFmtId="164" fontId="0" fillId="0" borderId="0" xfId="0" applyNumberFormat="1" applyFont="1" applyAlignment="1">
      <alignment horizontal="center"/>
    </xf>
    <xf numFmtId="14" fontId="7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565082731616101E-2"/>
          <c:y val="0.1182056819478762"/>
          <c:w val="0.84937695744280195"/>
          <c:h val="0.77722309755636021"/>
        </c:manualLayout>
      </c:layout>
      <c:barChart>
        <c:barDir val="col"/>
        <c:grouping val="clustered"/>
        <c:varyColors val="0"/>
        <c:ser>
          <c:idx val="2"/>
          <c:order val="2"/>
          <c:tx>
            <c:v>Daily rainfall (mm)</c:v>
          </c:tx>
          <c:spPr>
            <a:gradFill>
              <a:gsLst>
                <a:gs pos="0">
                  <a:schemeClr val="tx2">
                    <a:lumMod val="20000"/>
                    <a:lumOff val="80000"/>
                  </a:schemeClr>
                </a:gs>
                <a:gs pos="100000">
                  <a:schemeClr val="tx2"/>
                </a:gs>
              </a:gsLst>
              <a:lin ang="5400000" scaled="0"/>
            </a:gradFill>
            <a:ln>
              <a:solidFill>
                <a:prstClr val="black"/>
              </a:solidFill>
            </a:ln>
          </c:spPr>
          <c:invertIfNegative val="0"/>
          <c:val>
            <c:numRef>
              <c:f>'Table 18.1'!$E$3:$E$33</c:f>
              <c:numCache>
                <c:formatCode>0.0</c:formatCode>
                <c:ptCount val="31"/>
                <c:pt idx="0">
                  <c:v>0.1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0.8</c:v>
                </c:pt>
                <c:pt idx="9">
                  <c:v>9.4</c:v>
                </c:pt>
                <c:pt idx="10">
                  <c:v>1.4</c:v>
                </c:pt>
                <c:pt idx="11">
                  <c:v>0.4</c:v>
                </c:pt>
                <c:pt idx="12">
                  <c:v>6.2</c:v>
                </c:pt>
                <c:pt idx="13">
                  <c:v>0.3</c:v>
                </c:pt>
                <c:pt idx="14">
                  <c:v>3</c:v>
                </c:pt>
                <c:pt idx="15">
                  <c:v>0.1</c:v>
                </c:pt>
                <c:pt idx="16">
                  <c:v>0</c:v>
                </c:pt>
                <c:pt idx="17">
                  <c:v>4.5999999999999996</c:v>
                </c:pt>
                <c:pt idx="18">
                  <c:v>1.2</c:v>
                </c:pt>
                <c:pt idx="19">
                  <c:v>0.8</c:v>
                </c:pt>
                <c:pt idx="20">
                  <c:v>1.3</c:v>
                </c:pt>
                <c:pt idx="21">
                  <c:v>3.4</c:v>
                </c:pt>
                <c:pt idx="22">
                  <c:v>3.5</c:v>
                </c:pt>
                <c:pt idx="23">
                  <c:v>0</c:v>
                </c:pt>
                <c:pt idx="24">
                  <c:v>2.8</c:v>
                </c:pt>
                <c:pt idx="25">
                  <c:v>2.2000000000000002</c:v>
                </c:pt>
                <c:pt idx="26">
                  <c:v>3.8</c:v>
                </c:pt>
                <c:pt idx="27">
                  <c:v>0.5</c:v>
                </c:pt>
                <c:pt idx="28">
                  <c:v>2.6</c:v>
                </c:pt>
                <c:pt idx="29">
                  <c:v>0</c:v>
                </c:pt>
                <c:pt idx="30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75-456E-86B3-94D5FAFF6D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-1"/>
        <c:axId val="67314048"/>
        <c:axId val="65894272"/>
      </c:barChart>
      <c:lineChart>
        <c:grouping val="standard"/>
        <c:varyColors val="0"/>
        <c:ser>
          <c:idx val="0"/>
          <c:order val="0"/>
          <c:tx>
            <c:v>Daily maximum °C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7"/>
            <c:spPr>
              <a:solidFill>
                <a:schemeClr val="bg1"/>
              </a:solidFill>
              <a:ln>
                <a:solidFill>
                  <a:srgbClr val="FF0000"/>
                </a:solidFill>
              </a:ln>
            </c:spPr>
          </c:marker>
          <c:val>
            <c:numRef>
              <c:f>'Table 18.1'!$C$3:$C$33</c:f>
              <c:numCache>
                <c:formatCode>0.0</c:formatCode>
                <c:ptCount val="31"/>
                <c:pt idx="0">
                  <c:v>5.1680000000000001</c:v>
                </c:pt>
                <c:pt idx="1">
                  <c:v>7.58</c:v>
                </c:pt>
                <c:pt idx="2">
                  <c:v>4.1420000000000003</c:v>
                </c:pt>
                <c:pt idx="3">
                  <c:v>7.85</c:v>
                </c:pt>
                <c:pt idx="4">
                  <c:v>6.7069999999999999</c:v>
                </c:pt>
                <c:pt idx="5">
                  <c:v>8.75</c:v>
                </c:pt>
                <c:pt idx="6">
                  <c:v>10.93</c:v>
                </c:pt>
                <c:pt idx="7">
                  <c:v>11.42</c:v>
                </c:pt>
                <c:pt idx="8">
                  <c:v>11.01</c:v>
                </c:pt>
                <c:pt idx="9">
                  <c:v>13.28</c:v>
                </c:pt>
                <c:pt idx="10">
                  <c:v>11.5</c:v>
                </c:pt>
                <c:pt idx="11">
                  <c:v>14.45</c:v>
                </c:pt>
                <c:pt idx="12">
                  <c:v>11.9</c:v>
                </c:pt>
                <c:pt idx="13">
                  <c:v>13.77</c:v>
                </c:pt>
                <c:pt idx="14">
                  <c:v>15.95</c:v>
                </c:pt>
                <c:pt idx="15">
                  <c:v>10.07</c:v>
                </c:pt>
                <c:pt idx="16">
                  <c:v>12.6</c:v>
                </c:pt>
                <c:pt idx="17">
                  <c:v>6.2309999999999999</c:v>
                </c:pt>
                <c:pt idx="18">
                  <c:v>13.08</c:v>
                </c:pt>
                <c:pt idx="19">
                  <c:v>12.95</c:v>
                </c:pt>
                <c:pt idx="20">
                  <c:v>15.18</c:v>
                </c:pt>
                <c:pt idx="21">
                  <c:v>15.91</c:v>
                </c:pt>
                <c:pt idx="22">
                  <c:v>17.79</c:v>
                </c:pt>
                <c:pt idx="23">
                  <c:v>18</c:v>
                </c:pt>
                <c:pt idx="24">
                  <c:v>18.82</c:v>
                </c:pt>
                <c:pt idx="25">
                  <c:v>16.59</c:v>
                </c:pt>
                <c:pt idx="26">
                  <c:v>15.92</c:v>
                </c:pt>
                <c:pt idx="27">
                  <c:v>15.53</c:v>
                </c:pt>
                <c:pt idx="28">
                  <c:v>14.88</c:v>
                </c:pt>
                <c:pt idx="29">
                  <c:v>12.71</c:v>
                </c:pt>
                <c:pt idx="30">
                  <c:v>16.600000000000001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75-456E-86B3-94D5FAFF6D03}"/>
            </c:ext>
          </c:extLst>
        </c:ser>
        <c:ser>
          <c:idx val="1"/>
          <c:order val="1"/>
          <c:tx>
            <c:v>Daily minimum °C</c:v>
          </c:tx>
          <c:spPr>
            <a:ln>
              <a:solidFill>
                <a:srgbClr val="0070C0"/>
              </a:solidFill>
              <a:prstDash val="sysDash"/>
            </a:ln>
          </c:spPr>
          <c:marker>
            <c:symbol val="circle"/>
            <c:size val="7"/>
            <c:spPr>
              <a:solidFill>
                <a:schemeClr val="bg1"/>
              </a:solidFill>
              <a:ln>
                <a:solidFill>
                  <a:srgbClr val="0070C0"/>
                </a:solidFill>
              </a:ln>
            </c:spPr>
          </c:marker>
          <c:val>
            <c:numRef>
              <c:f>'Table 18.1'!$D$3:$D$33</c:f>
              <c:numCache>
                <c:formatCode>0.0</c:formatCode>
                <c:ptCount val="31"/>
                <c:pt idx="0">
                  <c:v>2.9279999999999999</c:v>
                </c:pt>
                <c:pt idx="1">
                  <c:v>1.893</c:v>
                </c:pt>
                <c:pt idx="2">
                  <c:v>-2.589</c:v>
                </c:pt>
                <c:pt idx="3">
                  <c:v>0.09</c:v>
                </c:pt>
                <c:pt idx="4">
                  <c:v>-1.3180000000000001</c:v>
                </c:pt>
                <c:pt idx="5">
                  <c:v>1.405</c:v>
                </c:pt>
                <c:pt idx="6">
                  <c:v>-3.8919999999999999</c:v>
                </c:pt>
                <c:pt idx="7">
                  <c:v>-5.9420000000000002</c:v>
                </c:pt>
                <c:pt idx="8">
                  <c:v>0.48399999999999999</c:v>
                </c:pt>
                <c:pt idx="9">
                  <c:v>2.927</c:v>
                </c:pt>
                <c:pt idx="10">
                  <c:v>0.60499999999999998</c:v>
                </c:pt>
                <c:pt idx="11">
                  <c:v>5.9530000000000003</c:v>
                </c:pt>
                <c:pt idx="12">
                  <c:v>8.1300000000000008</c:v>
                </c:pt>
                <c:pt idx="13">
                  <c:v>-3.871</c:v>
                </c:pt>
                <c:pt idx="14">
                  <c:v>2.331</c:v>
                </c:pt>
                <c:pt idx="15">
                  <c:v>7.28</c:v>
                </c:pt>
                <c:pt idx="16">
                  <c:v>3.1160000000000001</c:v>
                </c:pt>
                <c:pt idx="17">
                  <c:v>3.476</c:v>
                </c:pt>
                <c:pt idx="18">
                  <c:v>-4.5279999999999996</c:v>
                </c:pt>
                <c:pt idx="19">
                  <c:v>-1.5129999999999999</c:v>
                </c:pt>
                <c:pt idx="20">
                  <c:v>0.61899999999999999</c:v>
                </c:pt>
                <c:pt idx="21">
                  <c:v>4.4450000000000003</c:v>
                </c:pt>
                <c:pt idx="22">
                  <c:v>-0.64500000000000002</c:v>
                </c:pt>
                <c:pt idx="23">
                  <c:v>3.2509999999999999</c:v>
                </c:pt>
                <c:pt idx="24">
                  <c:v>-0.89700000000000002</c:v>
                </c:pt>
                <c:pt idx="25">
                  <c:v>2.4460000000000002</c:v>
                </c:pt>
                <c:pt idx="26">
                  <c:v>6.5910000000000002</c:v>
                </c:pt>
                <c:pt idx="27">
                  <c:v>2.1869999999999998</c:v>
                </c:pt>
                <c:pt idx="28">
                  <c:v>0.624</c:v>
                </c:pt>
                <c:pt idx="29">
                  <c:v>5.9130000000000003</c:v>
                </c:pt>
                <c:pt idx="30">
                  <c:v>7.95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75-456E-86B3-94D5FAFF6D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34208"/>
        <c:axId val="65867776"/>
      </c:lineChart>
      <c:catAx>
        <c:axId val="45134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Date</a:t>
                </a:r>
              </a:p>
            </c:rich>
          </c:tx>
          <c:overlay val="0"/>
        </c:title>
        <c:majorTickMark val="out"/>
        <c:minorTickMark val="none"/>
        <c:tickLblPos val="low"/>
        <c:crossAx val="65867776"/>
        <c:crosses val="autoZero"/>
        <c:auto val="1"/>
        <c:lblAlgn val="ctr"/>
        <c:lblOffset val="100"/>
        <c:noMultiLvlLbl val="0"/>
      </c:catAx>
      <c:valAx>
        <c:axId val="658677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Temperature (°C)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400" baseline="0"/>
            </a:pPr>
            <a:endParaRPr lang="en-US"/>
          </a:p>
        </c:txPr>
        <c:crossAx val="45134208"/>
        <c:crosses val="autoZero"/>
        <c:crossBetween val="between"/>
      </c:valAx>
      <c:valAx>
        <c:axId val="65894272"/>
        <c:scaling>
          <c:orientation val="minMax"/>
          <c:max val="20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Rainfall (mm)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400" baseline="0"/>
            </a:pPr>
            <a:endParaRPr lang="en-US"/>
          </a:p>
        </c:txPr>
        <c:crossAx val="67314048"/>
        <c:crosses val="max"/>
        <c:crossBetween val="between"/>
      </c:valAx>
      <c:catAx>
        <c:axId val="67314048"/>
        <c:scaling>
          <c:orientation val="minMax"/>
        </c:scaling>
        <c:delete val="1"/>
        <c:axPos val="b"/>
        <c:majorTickMark val="out"/>
        <c:minorTickMark val="none"/>
        <c:tickLblPos val="none"/>
        <c:crossAx val="6589427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68697519454923406"/>
          <c:y val="4.8348912304694673E-2"/>
          <c:w val="0.216410542303133"/>
          <c:h val="0.14349271381073814"/>
        </c:manualLayout>
      </c:layout>
      <c:overlay val="0"/>
      <c:spPr>
        <a:solidFill>
          <a:sysClr val="window" lastClr="FFFFFF"/>
        </a:solidFill>
        <a:ln w="3175">
          <a:solidFill>
            <a:prstClr val="black"/>
          </a:solidFill>
        </a:ln>
      </c:spPr>
      <c:txPr>
        <a:bodyPr/>
        <a:lstStyle/>
        <a:p>
          <a:pPr>
            <a:defRPr sz="1400" baseline="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zoomScale="15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8803" cy="607196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0.02737</cdr:x>
      <cdr:y>0.01397</cdr:y>
    </cdr:from>
    <cdr:to>
      <cdr:x>0.1257</cdr:x>
      <cdr:y>0.16456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C9CF8D6-7EA3-D050-9561-2747A040AF14}"/>
            </a:ext>
          </a:extLst>
        </cdr:cNvPr>
        <cdr:cNvSpPr txBox="1"/>
      </cdr:nvSpPr>
      <cdr:spPr>
        <a:xfrm xmlns:a="http://schemas.openxmlformats.org/drawingml/2006/main">
          <a:off x="254470" y="8482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1400" b="1" i="1"/>
            <a:t>Daily weather records kept at </a:t>
          </a:r>
          <a:r>
            <a:rPr lang="en-GB" sz="1400"/>
            <a:t>&lt;Location&gt;</a:t>
          </a:r>
          <a:br>
            <a:rPr lang="en-GB" sz="1400"/>
          </a:br>
          <a:r>
            <a:rPr lang="en-GB" sz="1400" b="1" i="1"/>
            <a:t>During</a:t>
          </a:r>
          <a:r>
            <a:rPr lang="en-GB" sz="1400" b="1" i="1" baseline="0"/>
            <a:t> the month of </a:t>
          </a:r>
          <a:r>
            <a:rPr lang="en-GB" sz="1400" baseline="0"/>
            <a:t>&lt;month and year&gt;</a:t>
          </a:r>
          <a:endParaRPr lang="en-GB" sz="1400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0"/>
  <sheetViews>
    <sheetView showGridLines="0" workbookViewId="0">
      <selection activeCell="B1" sqref="B1:B1048576"/>
    </sheetView>
  </sheetViews>
  <sheetFormatPr defaultColWidth="9.15234375" defaultRowHeight="14.6" x14ac:dyDescent="0.4"/>
  <cols>
    <col min="1" max="1" width="9.15234375" style="1"/>
    <col min="2" max="2" width="12.53515625" style="1" customWidth="1"/>
    <col min="3" max="5" width="9.15234375" style="12"/>
    <col min="6" max="16384" width="9.15234375" style="1"/>
  </cols>
  <sheetData>
    <row r="1" spans="1:11" x14ac:dyDescent="0.4">
      <c r="B1" s="2" t="s">
        <v>10</v>
      </c>
      <c r="C1" s="2" t="s">
        <v>11</v>
      </c>
      <c r="D1" s="2" t="s">
        <v>12</v>
      </c>
      <c r="E1" s="2" t="s">
        <v>13</v>
      </c>
    </row>
    <row r="2" spans="1:11" s="6" customFormat="1" ht="16.5" customHeight="1" x14ac:dyDescent="0.4">
      <c r="A2" s="2">
        <v>1</v>
      </c>
      <c r="B2" s="3" t="s">
        <v>0</v>
      </c>
      <c r="C2" s="4" t="s">
        <v>1</v>
      </c>
      <c r="D2" s="4" t="s">
        <v>2</v>
      </c>
      <c r="E2" s="4" t="s">
        <v>3</v>
      </c>
      <c r="F2" s="5" t="s">
        <v>8</v>
      </c>
      <c r="G2" s="5" t="s">
        <v>9</v>
      </c>
      <c r="H2" s="5" t="s">
        <v>14</v>
      </c>
      <c r="I2" s="5" t="s">
        <v>15</v>
      </c>
    </row>
    <row r="3" spans="1:11" x14ac:dyDescent="0.4">
      <c r="A3" s="2">
        <v>2</v>
      </c>
      <c r="B3" s="7">
        <v>45352</v>
      </c>
      <c r="C3" s="8">
        <v>5.1680000000000001</v>
      </c>
      <c r="D3" s="8">
        <v>2.9279999999999999</v>
      </c>
      <c r="E3" s="8">
        <v>0.1</v>
      </c>
      <c r="F3" s="9">
        <f>IF(E3&gt;0.19,1,0)</f>
        <v>0</v>
      </c>
      <c r="G3" s="9">
        <f>IF(E3&gt;0.99,1,0)</f>
        <v>0</v>
      </c>
      <c r="H3" s="9">
        <f>WEEKDAY(B3)</f>
        <v>6</v>
      </c>
      <c r="I3" s="9">
        <f>WEEKNUM(B3)</f>
        <v>9</v>
      </c>
    </row>
    <row r="4" spans="1:11" x14ac:dyDescent="0.4">
      <c r="A4" s="2">
        <v>3</v>
      </c>
      <c r="B4" s="7">
        <v>45353</v>
      </c>
      <c r="C4" s="8">
        <v>7.58</v>
      </c>
      <c r="D4" s="8">
        <v>1.893</v>
      </c>
      <c r="E4" s="8">
        <v>0</v>
      </c>
      <c r="F4" s="9">
        <f t="shared" ref="F4:F33" si="0">IF(E4&gt;0.19,1,0)</f>
        <v>0</v>
      </c>
      <c r="G4" s="9">
        <f t="shared" ref="G4:G33" si="1">IF(E4&gt;0.99,1,0)</f>
        <v>0</v>
      </c>
      <c r="H4" s="9">
        <f t="shared" ref="H4:H33" si="2">WEEKDAY(B4)</f>
        <v>7</v>
      </c>
      <c r="I4" s="9">
        <f t="shared" ref="I4:I33" si="3">WEEKNUM(B4)</f>
        <v>9</v>
      </c>
    </row>
    <row r="5" spans="1:11" x14ac:dyDescent="0.4">
      <c r="A5" s="2">
        <v>4</v>
      </c>
      <c r="B5" s="7">
        <v>45354</v>
      </c>
      <c r="C5" s="8">
        <v>4.1420000000000003</v>
      </c>
      <c r="D5" s="8">
        <v>-2.589</v>
      </c>
      <c r="E5" s="8">
        <v>0</v>
      </c>
      <c r="F5" s="9">
        <f t="shared" si="0"/>
        <v>0</v>
      </c>
      <c r="G5" s="9">
        <f t="shared" si="1"/>
        <v>0</v>
      </c>
      <c r="H5" s="9">
        <f t="shared" si="2"/>
        <v>1</v>
      </c>
      <c r="I5" s="9">
        <f t="shared" si="3"/>
        <v>10</v>
      </c>
    </row>
    <row r="6" spans="1:11" x14ac:dyDescent="0.4">
      <c r="A6" s="2">
        <v>5</v>
      </c>
      <c r="B6" s="7">
        <v>45355</v>
      </c>
      <c r="C6" s="8">
        <v>7.85</v>
      </c>
      <c r="D6" s="8">
        <v>0.09</v>
      </c>
      <c r="E6" s="8">
        <v>0</v>
      </c>
      <c r="F6" s="9">
        <f t="shared" si="0"/>
        <v>0</v>
      </c>
      <c r="G6" s="9">
        <f t="shared" si="1"/>
        <v>0</v>
      </c>
      <c r="H6" s="9">
        <f t="shared" si="2"/>
        <v>2</v>
      </c>
      <c r="I6" s="9">
        <f t="shared" si="3"/>
        <v>10</v>
      </c>
    </row>
    <row r="7" spans="1:11" x14ac:dyDescent="0.4">
      <c r="A7" s="2">
        <v>6</v>
      </c>
      <c r="B7" s="7">
        <v>45356</v>
      </c>
      <c r="C7" s="8">
        <v>6.7069999999999999</v>
      </c>
      <c r="D7" s="8">
        <v>-1.3180000000000001</v>
      </c>
      <c r="E7" s="8">
        <v>0.1</v>
      </c>
      <c r="F7" s="9">
        <f t="shared" si="0"/>
        <v>0</v>
      </c>
      <c r="G7" s="9">
        <f t="shared" si="1"/>
        <v>0</v>
      </c>
      <c r="H7" s="9">
        <f t="shared" si="2"/>
        <v>3</v>
      </c>
      <c r="I7" s="9">
        <f t="shared" si="3"/>
        <v>10</v>
      </c>
    </row>
    <row r="8" spans="1:11" x14ac:dyDescent="0.4">
      <c r="A8" s="2">
        <v>7</v>
      </c>
      <c r="B8" s="7">
        <v>45357</v>
      </c>
      <c r="C8" s="8">
        <v>8.75</v>
      </c>
      <c r="D8" s="8">
        <v>1.405</v>
      </c>
      <c r="E8" s="8">
        <v>0</v>
      </c>
      <c r="F8" s="9">
        <f t="shared" si="0"/>
        <v>0</v>
      </c>
      <c r="G8" s="9">
        <f t="shared" si="1"/>
        <v>0</v>
      </c>
      <c r="H8" s="9">
        <f t="shared" si="2"/>
        <v>4</v>
      </c>
      <c r="I8" s="9">
        <f t="shared" si="3"/>
        <v>10</v>
      </c>
    </row>
    <row r="9" spans="1:11" x14ac:dyDescent="0.4">
      <c r="A9" s="2">
        <v>8</v>
      </c>
      <c r="B9" s="7">
        <v>45358</v>
      </c>
      <c r="C9" s="8">
        <v>10.93</v>
      </c>
      <c r="D9" s="8">
        <v>-3.8919999999999999</v>
      </c>
      <c r="E9" s="8">
        <v>0</v>
      </c>
      <c r="F9" s="9">
        <f t="shared" si="0"/>
        <v>0</v>
      </c>
      <c r="G9" s="9">
        <f t="shared" si="1"/>
        <v>0</v>
      </c>
      <c r="H9" s="9">
        <f t="shared" si="2"/>
        <v>5</v>
      </c>
      <c r="I9" s="9">
        <f t="shared" si="3"/>
        <v>10</v>
      </c>
    </row>
    <row r="10" spans="1:11" x14ac:dyDescent="0.4">
      <c r="A10" s="2">
        <v>9</v>
      </c>
      <c r="B10" s="7">
        <v>45359</v>
      </c>
      <c r="C10" s="8">
        <v>11.42</v>
      </c>
      <c r="D10" s="8">
        <v>-5.9420000000000002</v>
      </c>
      <c r="E10" s="8">
        <v>0</v>
      </c>
      <c r="F10" s="9">
        <f t="shared" si="0"/>
        <v>0</v>
      </c>
      <c r="G10" s="9">
        <f t="shared" si="1"/>
        <v>0</v>
      </c>
      <c r="H10" s="9">
        <f t="shared" si="2"/>
        <v>6</v>
      </c>
      <c r="I10" s="9">
        <f t="shared" si="3"/>
        <v>10</v>
      </c>
    </row>
    <row r="11" spans="1:11" x14ac:dyDescent="0.4">
      <c r="A11" s="2">
        <v>10</v>
      </c>
      <c r="B11" s="7">
        <v>45360</v>
      </c>
      <c r="C11" s="8">
        <v>11.01</v>
      </c>
      <c r="D11" s="8">
        <v>0.48399999999999999</v>
      </c>
      <c r="E11" s="8">
        <v>0.8</v>
      </c>
      <c r="F11" s="9">
        <f t="shared" si="0"/>
        <v>1</v>
      </c>
      <c r="G11" s="9">
        <f t="shared" si="1"/>
        <v>0</v>
      </c>
      <c r="H11" s="9">
        <f t="shared" si="2"/>
        <v>7</v>
      </c>
      <c r="I11" s="9">
        <f t="shared" si="3"/>
        <v>10</v>
      </c>
    </row>
    <row r="12" spans="1:11" x14ac:dyDescent="0.4">
      <c r="A12" s="2">
        <v>11</v>
      </c>
      <c r="B12" s="7">
        <v>45361</v>
      </c>
      <c r="C12" s="8">
        <v>13.28</v>
      </c>
      <c r="D12" s="8">
        <v>2.927</v>
      </c>
      <c r="E12" s="8">
        <v>9.4</v>
      </c>
      <c r="F12" s="9">
        <f t="shared" si="0"/>
        <v>1</v>
      </c>
      <c r="G12" s="9">
        <f t="shared" si="1"/>
        <v>1</v>
      </c>
      <c r="H12" s="9">
        <f t="shared" si="2"/>
        <v>1</v>
      </c>
      <c r="I12" s="9">
        <f t="shared" si="3"/>
        <v>11</v>
      </c>
    </row>
    <row r="13" spans="1:11" x14ac:dyDescent="0.4">
      <c r="A13" s="2">
        <v>12</v>
      </c>
      <c r="B13" s="7">
        <v>45362</v>
      </c>
      <c r="C13" s="8">
        <v>11.5</v>
      </c>
      <c r="D13" s="8">
        <v>0.60499999999999998</v>
      </c>
      <c r="E13" s="8">
        <v>1.4</v>
      </c>
      <c r="F13" s="9">
        <f t="shared" si="0"/>
        <v>1</v>
      </c>
      <c r="G13" s="9">
        <f t="shared" si="1"/>
        <v>1</v>
      </c>
      <c r="H13" s="9">
        <f t="shared" si="2"/>
        <v>2</v>
      </c>
      <c r="I13" s="9">
        <f t="shared" si="3"/>
        <v>11</v>
      </c>
    </row>
    <row r="14" spans="1:11" x14ac:dyDescent="0.4">
      <c r="A14" s="2">
        <v>13</v>
      </c>
      <c r="B14" s="7">
        <v>45363</v>
      </c>
      <c r="C14" s="8">
        <v>14.45</v>
      </c>
      <c r="D14" s="8">
        <v>5.9530000000000003</v>
      </c>
      <c r="E14" s="8">
        <v>0.4</v>
      </c>
      <c r="F14" s="9">
        <f t="shared" si="0"/>
        <v>1</v>
      </c>
      <c r="G14" s="9">
        <f t="shared" si="1"/>
        <v>0</v>
      </c>
      <c r="H14" s="9">
        <f t="shared" si="2"/>
        <v>3</v>
      </c>
      <c r="I14" s="9">
        <f t="shared" si="3"/>
        <v>11</v>
      </c>
    </row>
    <row r="15" spans="1:11" x14ac:dyDescent="0.4">
      <c r="A15" s="2">
        <v>14</v>
      </c>
      <c r="B15" s="7">
        <v>45364</v>
      </c>
      <c r="C15" s="8">
        <v>11.9</v>
      </c>
      <c r="D15" s="8">
        <v>8.1300000000000008</v>
      </c>
      <c r="E15" s="8">
        <v>6.2</v>
      </c>
      <c r="F15" s="9">
        <f t="shared" si="0"/>
        <v>1</v>
      </c>
      <c r="G15" s="9">
        <f t="shared" si="1"/>
        <v>1</v>
      </c>
      <c r="H15" s="9">
        <f t="shared" si="2"/>
        <v>4</v>
      </c>
      <c r="I15" s="9">
        <f t="shared" si="3"/>
        <v>11</v>
      </c>
      <c r="K15" s="10"/>
    </row>
    <row r="16" spans="1:11" x14ac:dyDescent="0.4">
      <c r="A16" s="2">
        <v>15</v>
      </c>
      <c r="B16" s="7">
        <v>45365</v>
      </c>
      <c r="C16" s="8">
        <v>13.77</v>
      </c>
      <c r="D16" s="8">
        <v>-3.871</v>
      </c>
      <c r="E16" s="8">
        <v>0.3</v>
      </c>
      <c r="F16" s="9">
        <f t="shared" si="0"/>
        <v>1</v>
      </c>
      <c r="G16" s="9">
        <f t="shared" si="1"/>
        <v>0</v>
      </c>
      <c r="H16" s="9">
        <f t="shared" si="2"/>
        <v>5</v>
      </c>
      <c r="I16" s="9">
        <f t="shared" si="3"/>
        <v>11</v>
      </c>
    </row>
    <row r="17" spans="1:9" x14ac:dyDescent="0.4">
      <c r="A17" s="2">
        <v>16</v>
      </c>
      <c r="B17" s="7">
        <v>45366</v>
      </c>
      <c r="C17" s="8">
        <v>15.95</v>
      </c>
      <c r="D17" s="8">
        <v>2.331</v>
      </c>
      <c r="E17" s="8">
        <v>3</v>
      </c>
      <c r="F17" s="9">
        <f t="shared" si="0"/>
        <v>1</v>
      </c>
      <c r="G17" s="9">
        <f t="shared" si="1"/>
        <v>1</v>
      </c>
      <c r="H17" s="9">
        <f t="shared" si="2"/>
        <v>6</v>
      </c>
      <c r="I17" s="9">
        <f t="shared" si="3"/>
        <v>11</v>
      </c>
    </row>
    <row r="18" spans="1:9" x14ac:dyDescent="0.4">
      <c r="A18" s="2">
        <v>17</v>
      </c>
      <c r="B18" s="7">
        <v>45367</v>
      </c>
      <c r="C18" s="8">
        <v>10.07</v>
      </c>
      <c r="D18" s="8">
        <v>7.28</v>
      </c>
      <c r="E18" s="8">
        <v>0.1</v>
      </c>
      <c r="F18" s="9">
        <f t="shared" si="0"/>
        <v>0</v>
      </c>
      <c r="G18" s="9">
        <f t="shared" si="1"/>
        <v>0</v>
      </c>
      <c r="H18" s="9">
        <f t="shared" si="2"/>
        <v>7</v>
      </c>
      <c r="I18" s="9">
        <f t="shared" si="3"/>
        <v>11</v>
      </c>
    </row>
    <row r="19" spans="1:9" x14ac:dyDescent="0.4">
      <c r="A19" s="2">
        <v>18</v>
      </c>
      <c r="B19" s="7">
        <v>45368</v>
      </c>
      <c r="C19" s="8">
        <v>12.6</v>
      </c>
      <c r="D19" s="8">
        <v>3.1160000000000001</v>
      </c>
      <c r="E19" s="8">
        <v>0</v>
      </c>
      <c r="F19" s="9">
        <f t="shared" si="0"/>
        <v>0</v>
      </c>
      <c r="G19" s="9">
        <f t="shared" si="1"/>
        <v>0</v>
      </c>
      <c r="H19" s="9">
        <f t="shared" si="2"/>
        <v>1</v>
      </c>
      <c r="I19" s="9">
        <f t="shared" si="3"/>
        <v>12</v>
      </c>
    </row>
    <row r="20" spans="1:9" x14ac:dyDescent="0.4">
      <c r="A20" s="2">
        <v>19</v>
      </c>
      <c r="B20" s="7">
        <v>45369</v>
      </c>
      <c r="C20" s="8">
        <v>6.2309999999999999</v>
      </c>
      <c r="D20" s="8">
        <v>3.476</v>
      </c>
      <c r="E20" s="8">
        <v>4.5999999999999996</v>
      </c>
      <c r="F20" s="9">
        <f t="shared" si="0"/>
        <v>1</v>
      </c>
      <c r="G20" s="9">
        <f t="shared" si="1"/>
        <v>1</v>
      </c>
      <c r="H20" s="9">
        <f t="shared" si="2"/>
        <v>2</v>
      </c>
      <c r="I20" s="9">
        <f t="shared" si="3"/>
        <v>12</v>
      </c>
    </row>
    <row r="21" spans="1:9" x14ac:dyDescent="0.4">
      <c r="A21" s="2">
        <v>20</v>
      </c>
      <c r="B21" s="7">
        <v>45370</v>
      </c>
      <c r="C21" s="8">
        <v>13.08</v>
      </c>
      <c r="D21" s="8">
        <v>-4.5279999999999996</v>
      </c>
      <c r="E21" s="8">
        <v>1.2</v>
      </c>
      <c r="F21" s="9">
        <f t="shared" si="0"/>
        <v>1</v>
      </c>
      <c r="G21" s="9">
        <f t="shared" si="1"/>
        <v>1</v>
      </c>
      <c r="H21" s="9">
        <f t="shared" si="2"/>
        <v>3</v>
      </c>
      <c r="I21" s="9">
        <f t="shared" si="3"/>
        <v>12</v>
      </c>
    </row>
    <row r="22" spans="1:9" x14ac:dyDescent="0.4">
      <c r="A22" s="2">
        <v>21</v>
      </c>
      <c r="B22" s="7">
        <v>45371</v>
      </c>
      <c r="C22" s="8">
        <v>12.95</v>
      </c>
      <c r="D22" s="8">
        <v>-1.5129999999999999</v>
      </c>
      <c r="E22" s="8">
        <v>0.8</v>
      </c>
      <c r="F22" s="9">
        <f t="shared" si="0"/>
        <v>1</v>
      </c>
      <c r="G22" s="9">
        <f t="shared" si="1"/>
        <v>0</v>
      </c>
      <c r="H22" s="9">
        <f t="shared" si="2"/>
        <v>4</v>
      </c>
      <c r="I22" s="9">
        <f t="shared" si="3"/>
        <v>12</v>
      </c>
    </row>
    <row r="23" spans="1:9" x14ac:dyDescent="0.4">
      <c r="A23" s="2">
        <v>22</v>
      </c>
      <c r="B23" s="7">
        <v>45372</v>
      </c>
      <c r="C23" s="8">
        <v>15.18</v>
      </c>
      <c r="D23" s="8">
        <v>0.61899999999999999</v>
      </c>
      <c r="E23" s="8">
        <v>1.3</v>
      </c>
      <c r="F23" s="9">
        <f t="shared" si="0"/>
        <v>1</v>
      </c>
      <c r="G23" s="9">
        <f t="shared" si="1"/>
        <v>1</v>
      </c>
      <c r="H23" s="9">
        <f t="shared" si="2"/>
        <v>5</v>
      </c>
      <c r="I23" s="9">
        <f t="shared" si="3"/>
        <v>12</v>
      </c>
    </row>
    <row r="24" spans="1:9" x14ac:dyDescent="0.4">
      <c r="A24" s="2">
        <v>23</v>
      </c>
      <c r="B24" s="7">
        <v>45373</v>
      </c>
      <c r="C24" s="8">
        <v>15.91</v>
      </c>
      <c r="D24" s="8">
        <v>4.4450000000000003</v>
      </c>
      <c r="E24" s="8">
        <v>3.4</v>
      </c>
      <c r="F24" s="9">
        <f t="shared" si="0"/>
        <v>1</v>
      </c>
      <c r="G24" s="9">
        <f t="shared" si="1"/>
        <v>1</v>
      </c>
      <c r="H24" s="9">
        <f t="shared" si="2"/>
        <v>6</v>
      </c>
      <c r="I24" s="9">
        <f t="shared" si="3"/>
        <v>12</v>
      </c>
    </row>
    <row r="25" spans="1:9" x14ac:dyDescent="0.4">
      <c r="A25" s="2">
        <v>24</v>
      </c>
      <c r="B25" s="7">
        <v>45374</v>
      </c>
      <c r="C25" s="8">
        <v>17.79</v>
      </c>
      <c r="D25" s="8">
        <v>-0.64500000000000002</v>
      </c>
      <c r="E25" s="8">
        <v>3.5</v>
      </c>
      <c r="F25" s="9">
        <f t="shared" si="0"/>
        <v>1</v>
      </c>
      <c r="G25" s="9">
        <f t="shared" si="1"/>
        <v>1</v>
      </c>
      <c r="H25" s="9">
        <f t="shared" si="2"/>
        <v>7</v>
      </c>
      <c r="I25" s="9">
        <f t="shared" si="3"/>
        <v>12</v>
      </c>
    </row>
    <row r="26" spans="1:9" x14ac:dyDescent="0.4">
      <c r="A26" s="2">
        <v>25</v>
      </c>
      <c r="B26" s="7">
        <v>45375</v>
      </c>
      <c r="C26" s="8">
        <v>18</v>
      </c>
      <c r="D26" s="8">
        <v>3.2509999999999999</v>
      </c>
      <c r="E26" s="8">
        <v>0</v>
      </c>
      <c r="F26" s="9">
        <f t="shared" si="0"/>
        <v>0</v>
      </c>
      <c r="G26" s="9">
        <f t="shared" si="1"/>
        <v>0</v>
      </c>
      <c r="H26" s="9">
        <f t="shared" si="2"/>
        <v>1</v>
      </c>
      <c r="I26" s="9">
        <f t="shared" si="3"/>
        <v>13</v>
      </c>
    </row>
    <row r="27" spans="1:9" x14ac:dyDescent="0.4">
      <c r="A27" s="2">
        <v>26</v>
      </c>
      <c r="B27" s="7">
        <v>45376</v>
      </c>
      <c r="C27" s="8">
        <v>18.82</v>
      </c>
      <c r="D27" s="8">
        <v>-0.89700000000000002</v>
      </c>
      <c r="E27" s="8">
        <v>2.8</v>
      </c>
      <c r="F27" s="9">
        <f t="shared" si="0"/>
        <v>1</v>
      </c>
      <c r="G27" s="9">
        <f t="shared" si="1"/>
        <v>1</v>
      </c>
      <c r="H27" s="9">
        <f t="shared" si="2"/>
        <v>2</v>
      </c>
      <c r="I27" s="9">
        <f t="shared" si="3"/>
        <v>13</v>
      </c>
    </row>
    <row r="28" spans="1:9" x14ac:dyDescent="0.4">
      <c r="A28" s="2">
        <v>27</v>
      </c>
      <c r="B28" s="7">
        <v>45377</v>
      </c>
      <c r="C28" s="8">
        <v>16.59</v>
      </c>
      <c r="D28" s="8">
        <v>2.4460000000000002</v>
      </c>
      <c r="E28" s="8">
        <v>2.2000000000000002</v>
      </c>
      <c r="F28" s="9">
        <f t="shared" si="0"/>
        <v>1</v>
      </c>
      <c r="G28" s="9">
        <f t="shared" si="1"/>
        <v>1</v>
      </c>
      <c r="H28" s="9">
        <f t="shared" si="2"/>
        <v>3</v>
      </c>
      <c r="I28" s="9">
        <f t="shared" si="3"/>
        <v>13</v>
      </c>
    </row>
    <row r="29" spans="1:9" x14ac:dyDescent="0.4">
      <c r="A29" s="2">
        <v>28</v>
      </c>
      <c r="B29" s="7">
        <v>45378</v>
      </c>
      <c r="C29" s="8">
        <v>15.92</v>
      </c>
      <c r="D29" s="8">
        <v>6.5910000000000002</v>
      </c>
      <c r="E29" s="8">
        <v>3.8</v>
      </c>
      <c r="F29" s="9">
        <f t="shared" si="0"/>
        <v>1</v>
      </c>
      <c r="G29" s="9">
        <f t="shared" si="1"/>
        <v>1</v>
      </c>
      <c r="H29" s="9">
        <f t="shared" si="2"/>
        <v>4</v>
      </c>
      <c r="I29" s="9">
        <f t="shared" si="3"/>
        <v>13</v>
      </c>
    </row>
    <row r="30" spans="1:9" x14ac:dyDescent="0.4">
      <c r="A30" s="2">
        <v>29</v>
      </c>
      <c r="B30" s="7">
        <v>45379</v>
      </c>
      <c r="C30" s="8">
        <v>15.53</v>
      </c>
      <c r="D30" s="8">
        <v>2.1869999999999998</v>
      </c>
      <c r="E30" s="8">
        <v>0.5</v>
      </c>
      <c r="F30" s="9">
        <f t="shared" si="0"/>
        <v>1</v>
      </c>
      <c r="G30" s="9">
        <f t="shared" si="1"/>
        <v>0</v>
      </c>
      <c r="H30" s="9">
        <f t="shared" si="2"/>
        <v>5</v>
      </c>
      <c r="I30" s="9">
        <f t="shared" si="3"/>
        <v>13</v>
      </c>
    </row>
    <row r="31" spans="1:9" x14ac:dyDescent="0.4">
      <c r="A31" s="2">
        <v>30</v>
      </c>
      <c r="B31" s="7">
        <v>45380</v>
      </c>
      <c r="C31" s="8">
        <v>14.88</v>
      </c>
      <c r="D31" s="8">
        <v>0.624</v>
      </c>
      <c r="E31" s="8">
        <v>2.6</v>
      </c>
      <c r="F31" s="9">
        <f t="shared" si="0"/>
        <v>1</v>
      </c>
      <c r="G31" s="9">
        <f t="shared" si="1"/>
        <v>1</v>
      </c>
      <c r="H31" s="9">
        <f t="shared" si="2"/>
        <v>6</v>
      </c>
      <c r="I31" s="9">
        <f t="shared" si="3"/>
        <v>13</v>
      </c>
    </row>
    <row r="32" spans="1:9" x14ac:dyDescent="0.4">
      <c r="A32" s="2">
        <v>31</v>
      </c>
      <c r="B32" s="7">
        <v>45381</v>
      </c>
      <c r="C32" s="8">
        <v>12.71</v>
      </c>
      <c r="D32" s="8">
        <v>5.9130000000000003</v>
      </c>
      <c r="E32" s="8">
        <v>0</v>
      </c>
      <c r="F32" s="9">
        <f t="shared" si="0"/>
        <v>0</v>
      </c>
      <c r="G32" s="9">
        <f t="shared" si="1"/>
        <v>0</v>
      </c>
      <c r="H32" s="9">
        <f t="shared" si="2"/>
        <v>7</v>
      </c>
      <c r="I32" s="9">
        <f t="shared" si="3"/>
        <v>13</v>
      </c>
    </row>
    <row r="33" spans="1:9" x14ac:dyDescent="0.4">
      <c r="A33" s="2">
        <v>32</v>
      </c>
      <c r="B33" s="7">
        <v>45382</v>
      </c>
      <c r="C33" s="8">
        <v>16.600000000000001</v>
      </c>
      <c r="D33" s="8">
        <v>7.95</v>
      </c>
      <c r="E33" s="8">
        <v>1.2</v>
      </c>
      <c r="F33" s="9">
        <f t="shared" si="0"/>
        <v>1</v>
      </c>
      <c r="G33" s="9">
        <f t="shared" si="1"/>
        <v>1</v>
      </c>
      <c r="H33" s="9">
        <f t="shared" si="2"/>
        <v>1</v>
      </c>
      <c r="I33" s="9">
        <f t="shared" si="3"/>
        <v>14</v>
      </c>
    </row>
    <row r="34" spans="1:9" x14ac:dyDescent="0.4">
      <c r="A34" s="2">
        <v>33</v>
      </c>
      <c r="B34" s="11"/>
      <c r="F34" s="9"/>
      <c r="G34" s="9"/>
      <c r="H34" s="9"/>
      <c r="I34" s="9"/>
    </row>
    <row r="35" spans="1:9" x14ac:dyDescent="0.4">
      <c r="A35" s="2">
        <v>34</v>
      </c>
      <c r="B35" s="16" t="s">
        <v>4</v>
      </c>
      <c r="C35" s="13">
        <f>AVERAGE(C3:C33)</f>
        <v>12.492516129032257</v>
      </c>
      <c r="D35" s="13">
        <f>AVERAGE(D3:D33)</f>
        <v>1.5951290322580645</v>
      </c>
      <c r="E35" s="9"/>
      <c r="F35" s="9"/>
      <c r="G35" s="9"/>
      <c r="H35" s="9"/>
      <c r="I35" s="9"/>
    </row>
    <row r="36" spans="1:9" x14ac:dyDescent="0.4">
      <c r="A36" s="2">
        <v>35</v>
      </c>
      <c r="B36" s="17" t="s">
        <v>5</v>
      </c>
      <c r="C36" s="9"/>
      <c r="D36" s="9"/>
      <c r="E36" s="13">
        <f>SUM(E3:E33)</f>
        <v>49.70000000000001</v>
      </c>
      <c r="F36" s="9">
        <f>SUM(F3:F33)</f>
        <v>19</v>
      </c>
      <c r="G36" s="9">
        <f>SUM(G3:G33)</f>
        <v>14</v>
      </c>
      <c r="H36" s="9"/>
      <c r="I36" s="9"/>
    </row>
    <row r="37" spans="1:9" x14ac:dyDescent="0.4">
      <c r="A37" s="2">
        <v>36</v>
      </c>
      <c r="B37" s="14"/>
      <c r="C37" s="9"/>
      <c r="D37" s="9"/>
      <c r="E37" s="9"/>
    </row>
    <row r="38" spans="1:9" x14ac:dyDescent="0.4">
      <c r="A38" s="2">
        <v>37</v>
      </c>
      <c r="B38" s="17" t="s">
        <v>6</v>
      </c>
      <c r="C38" s="13">
        <f>MAX(C3:C33)</f>
        <v>18.82</v>
      </c>
      <c r="D38" s="13">
        <f t="shared" ref="D38:E38" si="4">MAX(D3:D33)</f>
        <v>8.1300000000000008</v>
      </c>
      <c r="E38" s="13">
        <f t="shared" si="4"/>
        <v>9.4</v>
      </c>
    </row>
    <row r="39" spans="1:9" x14ac:dyDescent="0.4">
      <c r="A39" s="2">
        <v>38</v>
      </c>
      <c r="B39" s="17" t="s">
        <v>7</v>
      </c>
      <c r="C39" s="13">
        <f>MIN(C3:C33)</f>
        <v>4.1420000000000003</v>
      </c>
      <c r="D39" s="13">
        <f t="shared" ref="D39" si="5">MIN(D3:D33)</f>
        <v>-5.9420000000000002</v>
      </c>
      <c r="E39" s="13"/>
    </row>
    <row r="40" spans="1:9" x14ac:dyDescent="0.4">
      <c r="B40" s="15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Table 18.1</vt:lpstr>
      <vt:lpstr>Figure 18.1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>From The Weather Observer's Handbook by Stephen Burt (Cambridge University Press, 2012)</dc:description>
  <cp:lastModifiedBy/>
  <dcterms:created xsi:type="dcterms:W3CDTF">2006-09-16T00:00:00Z</dcterms:created>
  <dcterms:modified xsi:type="dcterms:W3CDTF">2024-03-09T15:26:37Z</dcterms:modified>
</cp:coreProperties>
</file>